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Лист2!$A$1:$H$223</definedName>
  </definedNames>
  <calcPr calcId="144525"/>
</workbook>
</file>

<file path=xl/calcChain.xml><?xml version="1.0" encoding="utf-8"?>
<calcChain xmlns="http://schemas.openxmlformats.org/spreadsheetml/2006/main">
  <c r="D181" i="2" l="1"/>
  <c r="D182" i="2"/>
  <c r="D185" i="2"/>
  <c r="D193" i="2"/>
  <c r="G116" i="2"/>
  <c r="G115" i="2"/>
  <c r="G114" i="2"/>
  <c r="G113" i="2"/>
  <c r="G112" i="2"/>
  <c r="G111" i="2"/>
  <c r="G110" i="2"/>
  <c r="G109" i="2"/>
  <c r="G108" i="2"/>
  <c r="G107" i="2"/>
  <c r="G106" i="2"/>
  <c r="D195" i="2"/>
  <c r="D184" i="2"/>
  <c r="D183" i="2"/>
  <c r="D17" i="2"/>
  <c r="D16" i="2"/>
  <c r="G147" i="2"/>
  <c r="F147" i="2" s="1"/>
  <c r="G212" i="2" l="1"/>
  <c r="F212" i="2" s="1"/>
  <c r="G211" i="2"/>
  <c r="F211" i="2" s="1"/>
  <c r="G210" i="2"/>
  <c r="F210" i="2"/>
  <c r="G209" i="2"/>
  <c r="F209" i="2" s="1"/>
  <c r="G208" i="2"/>
  <c r="F208" i="2" s="1"/>
  <c r="G207" i="2"/>
  <c r="F207" i="2" s="1"/>
  <c r="G206" i="2"/>
  <c r="F206" i="2" s="1"/>
  <c r="G204" i="2"/>
  <c r="F204" i="2" s="1"/>
  <c r="G203" i="2"/>
  <c r="F203" i="2" s="1"/>
  <c r="G202" i="2"/>
  <c r="F202" i="2" s="1"/>
  <c r="G201" i="2"/>
  <c r="F201" i="2" s="1"/>
  <c r="G200" i="2"/>
  <c r="F200" i="2" s="1"/>
  <c r="G199" i="2"/>
  <c r="F199" i="2" s="1"/>
  <c r="G198" i="2"/>
  <c r="F198" i="2" s="1"/>
  <c r="G197" i="2"/>
  <c r="F197" i="2" s="1"/>
  <c r="G196" i="2"/>
  <c r="F196" i="2" s="1"/>
  <c r="G195" i="2"/>
  <c r="F195" i="2" s="1"/>
  <c r="G194" i="2"/>
  <c r="F194" i="2" s="1"/>
  <c r="G193" i="2"/>
  <c r="F193" i="2" s="1"/>
  <c r="G192" i="2"/>
  <c r="F192" i="2" s="1"/>
  <c r="G191" i="2"/>
  <c r="F191" i="2" s="1"/>
  <c r="G190" i="2"/>
  <c r="F190" i="2" s="1"/>
  <c r="G189" i="2"/>
  <c r="F189" i="2" s="1"/>
  <c r="G188" i="2"/>
  <c r="F188" i="2" s="1"/>
  <c r="G187" i="2"/>
  <c r="F187" i="2" s="1"/>
  <c r="G186" i="2"/>
  <c r="F186" i="2" s="1"/>
  <c r="G185" i="2"/>
  <c r="F185" i="2" s="1"/>
  <c r="G184" i="2"/>
  <c r="F184" i="2" s="1"/>
  <c r="G183" i="2"/>
  <c r="F183" i="2" s="1"/>
  <c r="G182" i="2"/>
  <c r="F182" i="2" s="1"/>
  <c r="G181" i="2"/>
  <c r="F181" i="2" s="1"/>
  <c r="G180" i="2"/>
  <c r="F180" i="2" s="1"/>
  <c r="G179" i="2"/>
  <c r="F179" i="2" s="1"/>
  <c r="G178" i="2"/>
  <c r="F178" i="2" s="1"/>
  <c r="G177" i="2"/>
  <c r="F177" i="2" s="1"/>
  <c r="G175" i="2"/>
  <c r="F175" i="2" s="1"/>
  <c r="G174" i="2"/>
  <c r="F174" i="2" s="1"/>
  <c r="G173" i="2"/>
  <c r="F173" i="2" s="1"/>
  <c r="G172" i="2"/>
  <c r="F172" i="2" s="1"/>
  <c r="G171" i="2"/>
  <c r="F171" i="2" s="1"/>
  <c r="G170" i="2"/>
  <c r="F170" i="2" s="1"/>
  <c r="G169" i="2"/>
  <c r="F169" i="2" s="1"/>
  <c r="G168" i="2"/>
  <c r="F168" i="2" s="1"/>
  <c r="G167" i="2"/>
  <c r="F167" i="2" s="1"/>
  <c r="G166" i="2"/>
  <c r="F166" i="2" s="1"/>
  <c r="G165" i="2"/>
  <c r="F165" i="2" s="1"/>
  <c r="G163" i="2"/>
  <c r="F163" i="2" s="1"/>
  <c r="G162" i="2"/>
  <c r="F162" i="2" s="1"/>
  <c r="G161" i="2"/>
  <c r="F161" i="2" s="1"/>
  <c r="G160" i="2"/>
  <c r="F160" i="2" s="1"/>
  <c r="G159" i="2"/>
  <c r="F159" i="2" s="1"/>
  <c r="G158" i="2"/>
  <c r="F158" i="2" s="1"/>
  <c r="G157" i="2"/>
  <c r="F157" i="2" s="1"/>
  <c r="G156" i="2"/>
  <c r="F156" i="2" s="1"/>
  <c r="G155" i="2"/>
  <c r="F155" i="2" s="1"/>
  <c r="G154" i="2"/>
  <c r="F154" i="2" s="1"/>
  <c r="G153" i="2"/>
  <c r="F153" i="2" s="1"/>
  <c r="G152" i="2"/>
  <c r="F152" i="2" s="1"/>
  <c r="G151" i="2"/>
  <c r="F151" i="2" s="1"/>
  <c r="G150" i="2"/>
  <c r="F150" i="2" s="1"/>
  <c r="G149" i="2"/>
  <c r="F149" i="2" s="1"/>
  <c r="G148" i="2"/>
  <c r="F148" i="2" s="1"/>
  <c r="G146" i="2"/>
  <c r="F146" i="2" s="1"/>
  <c r="G145" i="2"/>
  <c r="F145" i="2" s="1"/>
  <c r="G144" i="2"/>
  <c r="F144" i="2" s="1"/>
  <c r="G143" i="2"/>
  <c r="F143" i="2" s="1"/>
  <c r="G142" i="2"/>
  <c r="F142" i="2" s="1"/>
  <c r="G140" i="2"/>
  <c r="F140" i="2" s="1"/>
  <c r="G139" i="2"/>
  <c r="F139" i="2" s="1"/>
  <c r="G138" i="2"/>
  <c r="F138" i="2" s="1"/>
  <c r="G137" i="2"/>
  <c r="F137" i="2" s="1"/>
  <c r="G136" i="2"/>
  <c r="F136" i="2" s="1"/>
  <c r="G135" i="2"/>
  <c r="F135" i="2" s="1"/>
  <c r="G134" i="2"/>
  <c r="F134" i="2" s="1"/>
  <c r="G133" i="2"/>
  <c r="F133" i="2" s="1"/>
  <c r="G132" i="2"/>
  <c r="F132" i="2" s="1"/>
  <c r="G131" i="2"/>
  <c r="F131" i="2" s="1"/>
  <c r="G130" i="2"/>
  <c r="F130" i="2" s="1"/>
  <c r="G128" i="2"/>
  <c r="F128" i="2" s="1"/>
  <c r="G127" i="2"/>
  <c r="F127" i="2" s="1"/>
  <c r="G126" i="2"/>
  <c r="F126" i="2" s="1"/>
  <c r="G125" i="2"/>
  <c r="F125" i="2" s="1"/>
  <c r="G124" i="2"/>
  <c r="F124" i="2" s="1"/>
  <c r="G123" i="2"/>
  <c r="F123" i="2" s="1"/>
  <c r="G122" i="2"/>
  <c r="F122" i="2" s="1"/>
  <c r="G121" i="2"/>
  <c r="F121" i="2" s="1"/>
  <c r="G120" i="2"/>
  <c r="F120" i="2" s="1"/>
  <c r="G119" i="2"/>
  <c r="F119" i="2" s="1"/>
  <c r="G118" i="2"/>
  <c r="F118" i="2" s="1"/>
  <c r="F116" i="2"/>
  <c r="F115" i="2"/>
  <c r="F114" i="2"/>
  <c r="F113" i="2"/>
  <c r="F112" i="2"/>
  <c r="F111" i="2"/>
  <c r="F110" i="2"/>
  <c r="F109" i="2"/>
  <c r="F108" i="2"/>
  <c r="F107" i="2"/>
  <c r="F106" i="2"/>
  <c r="G104" i="2"/>
  <c r="F104" i="2" s="1"/>
  <c r="G103" i="2"/>
  <c r="F103" i="2" s="1"/>
  <c r="G102" i="2"/>
  <c r="F102" i="2" s="1"/>
  <c r="G101" i="2"/>
  <c r="F101" i="2" s="1"/>
  <c r="G100" i="2"/>
  <c r="F100" i="2" s="1"/>
  <c r="G99" i="2"/>
  <c r="F99" i="2" s="1"/>
  <c r="G98" i="2"/>
  <c r="F98" i="2" s="1"/>
  <c r="G97" i="2"/>
  <c r="F97" i="2" s="1"/>
  <c r="G96" i="2"/>
  <c r="F96" i="2" s="1"/>
  <c r="G95" i="2"/>
  <c r="F95" i="2" s="1"/>
  <c r="G94" i="2"/>
  <c r="F94" i="2" s="1"/>
  <c r="G92" i="2"/>
  <c r="F92" i="2" s="1"/>
  <c r="G91" i="2"/>
  <c r="F91" i="2" s="1"/>
  <c r="G90" i="2"/>
  <c r="F90" i="2" s="1"/>
  <c r="G89" i="2"/>
  <c r="F89" i="2" s="1"/>
  <c r="G88" i="2"/>
  <c r="F88" i="2" s="1"/>
  <c r="G87" i="2"/>
  <c r="F87" i="2" s="1"/>
  <c r="G86" i="2"/>
  <c r="F86" i="2" s="1"/>
  <c r="G85" i="2"/>
  <c r="F85" i="2" s="1"/>
  <c r="G84" i="2"/>
  <c r="F84" i="2" s="1"/>
  <c r="G83" i="2"/>
  <c r="F83" i="2" s="1"/>
  <c r="G82" i="2"/>
  <c r="F82" i="2" s="1"/>
  <c r="G80" i="2"/>
  <c r="F80" i="2" s="1"/>
  <c r="G79" i="2"/>
  <c r="F79" i="2" s="1"/>
  <c r="G78" i="2"/>
  <c r="F78" i="2" s="1"/>
  <c r="G77" i="2"/>
  <c r="F77" i="2" s="1"/>
  <c r="G76" i="2"/>
  <c r="F76" i="2" s="1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 s="1"/>
  <c r="G68" i="2"/>
  <c r="F68" i="2" s="1"/>
  <c r="G67" i="2"/>
  <c r="F67" i="2" s="1"/>
  <c r="G66" i="2"/>
  <c r="F66" i="2" s="1"/>
  <c r="G65" i="2"/>
  <c r="F65" i="2" s="1"/>
  <c r="G64" i="2"/>
  <c r="F64" i="2" s="1"/>
  <c r="G63" i="2"/>
  <c r="F63" i="2" s="1"/>
  <c r="G62" i="2"/>
  <c r="F62" i="2" s="1"/>
  <c r="G61" i="2"/>
  <c r="F61" i="2" s="1"/>
  <c r="G60" i="2"/>
  <c r="F60" i="2" s="1"/>
  <c r="G58" i="2"/>
  <c r="F58" i="2" s="1"/>
  <c r="G57" i="2"/>
  <c r="F57" i="2" s="1"/>
  <c r="G56" i="2"/>
  <c r="F56" i="2" s="1"/>
  <c r="G55" i="2"/>
  <c r="F55" i="2" s="1"/>
  <c r="G54" i="2"/>
  <c r="F54" i="2" s="1"/>
  <c r="G53" i="2"/>
  <c r="F53" i="2" s="1"/>
  <c r="G52" i="2"/>
  <c r="F52" i="2" s="1"/>
  <c r="G51" i="2"/>
  <c r="F51" i="2" s="1"/>
  <c r="G50" i="2"/>
  <c r="F50" i="2" s="1"/>
  <c r="G48" i="2"/>
  <c r="F48" i="2" s="1"/>
  <c r="G47" i="2"/>
  <c r="F47" i="2" s="1"/>
  <c r="G46" i="2"/>
  <c r="F46" i="2" s="1"/>
  <c r="G45" i="2"/>
  <c r="F45" i="2" s="1"/>
  <c r="G44" i="2"/>
  <c r="F44" i="2" s="1"/>
  <c r="G43" i="2"/>
  <c r="F43" i="2" s="1"/>
  <c r="G42" i="2"/>
  <c r="F42" i="2" s="1"/>
  <c r="G41" i="2"/>
  <c r="F41" i="2" s="1"/>
  <c r="G40" i="2"/>
  <c r="F40" i="2" s="1"/>
  <c r="G39" i="2"/>
  <c r="F39" i="2" s="1"/>
  <c r="G38" i="2"/>
  <c r="F38" i="2" s="1"/>
  <c r="G36" i="2"/>
  <c r="F36" i="2" s="1"/>
  <c r="G35" i="2"/>
  <c r="F35" i="2" s="1"/>
  <c r="G34" i="2"/>
  <c r="F34" i="2" s="1"/>
  <c r="G33" i="2"/>
  <c r="F33" i="2" s="1"/>
  <c r="G32" i="2"/>
  <c r="F32" i="2" s="1"/>
  <c r="G31" i="2"/>
  <c r="F31" i="2" s="1"/>
  <c r="G30" i="2"/>
  <c r="F30" i="2" s="1"/>
  <c r="G29" i="2"/>
  <c r="F29" i="2" s="1"/>
  <c r="G28" i="2"/>
  <c r="F28" i="2" s="1"/>
  <c r="G27" i="2"/>
  <c r="F27" i="2" s="1"/>
  <c r="G26" i="2"/>
  <c r="F26" i="2" s="1"/>
  <c r="G24" i="2"/>
  <c r="F24" i="2" s="1"/>
  <c r="G23" i="2"/>
  <c r="F23" i="2" s="1"/>
  <c r="G22" i="2"/>
  <c r="F22" i="2" s="1"/>
  <c r="G21" i="2"/>
  <c r="F21" i="2" s="1"/>
  <c r="G20" i="2"/>
  <c r="F20" i="2" s="1"/>
  <c r="G19" i="2"/>
  <c r="F19" i="2" s="1"/>
  <c r="G18" i="2"/>
  <c r="F18" i="2" s="1"/>
  <c r="G17" i="2"/>
  <c r="F17" i="2" s="1"/>
  <c r="G16" i="2"/>
  <c r="F16" i="2" s="1"/>
  <c r="G15" i="2"/>
  <c r="F15" i="2" s="1"/>
  <c r="G14" i="2"/>
  <c r="F14" i="2" s="1"/>
</calcChain>
</file>

<file path=xl/sharedStrings.xml><?xml version="1.0" encoding="utf-8"?>
<sst xmlns="http://schemas.openxmlformats.org/spreadsheetml/2006/main" count="393" uniqueCount="210">
  <si>
    <t>№ п/п</t>
  </si>
  <si>
    <t>Наименование товара (работы, услуги)</t>
  </si>
  <si>
    <t>ед. изм.</t>
  </si>
  <si>
    <t>ставка НДС</t>
  </si>
  <si>
    <t>НДС</t>
  </si>
  <si>
    <t>шт</t>
  </si>
  <si>
    <t>м.п.</t>
  </si>
  <si>
    <t>ПИ-отвод 90-32*3 ГОСТ 17375(20) -ПЭ 90 СТБ 2270-2012</t>
  </si>
  <si>
    <t>ПИ-отвод 90-45*3 ГОСТ 17375(20) -ПЭ 110 СТБ 2270-2012</t>
  </si>
  <si>
    <t>ПИ-отвод 90-57*3 ГОСТ 17375(20) -ПЭ 125 СТБ 2270-2012</t>
  </si>
  <si>
    <t>ПИ-отвод 90-76*3,5 ГОСТ 17375(20) -ПЭ 140 СТБ 2270-2012</t>
  </si>
  <si>
    <t>ПИ-отвод 90-89*3,5 ГОСТ 17375(20) -ПЭ 160 СТБ 2270-2012</t>
  </si>
  <si>
    <t>ПИ-отвод 90-108*4 ГОСТ 17375(20) -ПЭ 200 СТБ 2270-2012</t>
  </si>
  <si>
    <t>ПИ-отвод 90-114*4 ГОСТ 17375(20) -ПЭ 200 СТБ 2270-2012</t>
  </si>
  <si>
    <t>ПИ-отвод 90-133*4 ГОСТ 17375(20) -ПЭ 225 СТБ 2270-2012</t>
  </si>
  <si>
    <t>ПИ-отвод 90-159*4,5 ГОСТ 17375(20) -ПЭ 250 СТБ 2270-2012</t>
  </si>
  <si>
    <t>ПИ-отвод 90-219*6 ГОСТ 17375(20) -ПЭ 315 СТБ 2270-2012</t>
  </si>
  <si>
    <t>КЗС 315/600</t>
  </si>
  <si>
    <t>КЗС 90/600</t>
  </si>
  <si>
    <t>КЗС 110/600</t>
  </si>
  <si>
    <t>КЗС 125/600</t>
  </si>
  <si>
    <t>КЗС 140/600</t>
  </si>
  <si>
    <t>КЗС 160/600</t>
  </si>
  <si>
    <t>КЗС 200/600</t>
  </si>
  <si>
    <t>КЗС 225/600</t>
  </si>
  <si>
    <t>КЗС 250/600</t>
  </si>
  <si>
    <t>Муфта термоусаживаемая 90/600</t>
  </si>
  <si>
    <t>Муфта термоусаживаемая 110/600</t>
  </si>
  <si>
    <t>Муфта термоусаживаемая 125/600</t>
  </si>
  <si>
    <t>Муфта термоусаживаемая 140/600</t>
  </si>
  <si>
    <t>Муфта термоусаживаемая 160/600</t>
  </si>
  <si>
    <t>Муфта термоусаживаемая 200/600</t>
  </si>
  <si>
    <t>Муфта термоусаживаемая 225/600</t>
  </si>
  <si>
    <t>Муфта термоусаживаемая 250/600</t>
  </si>
  <si>
    <t>Муфта термоусаживаемая 315/600</t>
  </si>
  <si>
    <t>ПИ-промежуточный элемент 32*3 ГОСТ 10705-80-1000-ПЭ 90</t>
  </si>
  <si>
    <t>ПИ-отвод 90-38*3 ГОСТ 17375(20) -ПЭ 110 СТБ 2270-2012</t>
  </si>
  <si>
    <t>ПИ-промежуточный элемент 38*3 ГОСТ 10705-80-1000-ПЭ 110</t>
  </si>
  <si>
    <t>ПИ-промежуточный элемент 45*3 ГОСТ 10705-80-1000-ПЭ 110</t>
  </si>
  <si>
    <t>ПИ-промежуточный элемент 57*3,5 ГОСТ 10705-80-1000-ПЭ 125</t>
  </si>
  <si>
    <t>ПИ-промежуточный элемент 76*3,5 ГОСТ 10705-80-1000-ПЭ 140</t>
  </si>
  <si>
    <t>ПИ-промежуточный элемент 89*3,5 ГОСТ 10705-80-1000-ПЭ 160</t>
  </si>
  <si>
    <t>ПИ-промежуточный элемент 108*4 ГОСТ 10705-80-1000-ПЭ 200</t>
  </si>
  <si>
    <t>ПИ-промежуточный элемент 114*4 ГОСТ 10705-80-1000-ПЭ 200</t>
  </si>
  <si>
    <t>ПИ-промежуточный элемент 133*4 ГОСТ 10705-80-1000-ПЭ 225</t>
  </si>
  <si>
    <t>ПИ-промежуточный элемент 159*4,5 ГОСТ 10705-80-1000-ПЭ 250</t>
  </si>
  <si>
    <t>ПИ-промежуточный элемент 219*6 ГОСТ 10705-80-1000-ПЭ 315</t>
  </si>
  <si>
    <t>ПИ-концевой элемент 32*3 ГОСТ 10705-В(20)-2200/625-ПЭ 90</t>
  </si>
  <si>
    <t>ПИ-концевой элемент 38*3 ГОСТ 10705-В(20)-2200/625-ПЭ 110</t>
  </si>
  <si>
    <t>ПИ-концевой элемент 45*3 ГОСТ 10705-В(20)-2200/625-ПЭ 110</t>
  </si>
  <si>
    <t>ПИ-концевой элемент 57*3,5 ГОСТ 10705-В(20)-2200/625-ПЭ 125</t>
  </si>
  <si>
    <t>ПИ-концевой элемент 76*3,5 ГОСТ 10705-В(20)-2200/625-ПЭ 140</t>
  </si>
  <si>
    <t>ПИ-концевой элемент 89*3,5 ГОСТ 10705-В(20)-2200/625-ПЭ 160</t>
  </si>
  <si>
    <t>ПИ-концевой элемент 108*4 ГОСТ 10705-В(20)-2200/625-ПЭ 160</t>
  </si>
  <si>
    <t>ПИ-концевой элемент 114*4 ГОСТ 10705-В(20)-2200/625-ПЭ 200</t>
  </si>
  <si>
    <t>ПИ-концевой элемент 133*4 ГОСТ 10705-В(20)-2200/625-ПЭ 225</t>
  </si>
  <si>
    <t>ПИ-концевой элемент 159*4,5 ГОСТ 10705-В(20)-2200/625-ПЭ 250</t>
  </si>
  <si>
    <t>ПИ-концевой элемент 219*6 ГОСТ 10705-В(20)-2200/625-ПЭ 315</t>
  </si>
  <si>
    <t>ПИ-концевой элемент 32*3 ГОСТ 10705-В(20)-2200/625-ПЭ 90 ТВК</t>
  </si>
  <si>
    <t>ПИ-концевой элемент 38*3 ГОСТ 10705-В(20)-2200/625-ПЭ 110 ТВК</t>
  </si>
  <si>
    <t>ПИ-концевой элемент 45*3 ГОСТ 10705-В(20)-2200/625-ПЭ 110 ТВК</t>
  </si>
  <si>
    <t>ПИ-концевой элемент 57*3,5 ГОСТ 10705-В(20)-2200/625-ПЭ 125 ТВК</t>
  </si>
  <si>
    <t>ПИ-концевой элемент 76*3,5 ГОСТ 10705-В(20)-2200/625-ПЭ 140 ТВК</t>
  </si>
  <si>
    <t>ПИ-концевой элемент 89*3,5 ГОСТ 10705-В(20)-2200/625-ПЭ 160 ТВК</t>
  </si>
  <si>
    <t>ПИ-концевой элемент 108*4 ГОСТ 10705-В(20)-2200/625-ПЭ 160 ТВК</t>
  </si>
  <si>
    <t>ПИ-концевой элемент 114*4 ГОСТ 10705-В(20)-2200/625-ПЭ 200 ТВК</t>
  </si>
  <si>
    <t>ПИ-концевой элемент 133*4 ГОСТ 10705-В(20)-2200/625-ПЭ 225 ТВК</t>
  </si>
  <si>
    <t>ПИ-концевой элемент 159*4,5 ГОСТ 10705-В(20)-2200/625-ПЭ 250 ТВК</t>
  </si>
  <si>
    <t>ПИ-концевой элемент 219*6 ГОСТ 10705-В(20)-2200/625-ПЭ 315 ТВК</t>
  </si>
  <si>
    <t>ПИ-концевой элемент 32*3 ГОСТ 10705-В(20)-2200/625-ПЭ 90 БВК</t>
  </si>
  <si>
    <t>ПИ-концевой элемент 38*3 ГОСТ 10705-В(20)-2200/625-ПЭ 110 БВК</t>
  </si>
  <si>
    <t>ПИ-концевой элемент 45*3 ГОСТ 10705-В(20)-2200/625-ПЭ 110 БВК</t>
  </si>
  <si>
    <t>ПИ-концевой элемент 57*3,5 ГОСТ 10705-В(20)-2200/625-ПЭ 125 БВК</t>
  </si>
  <si>
    <t>ПИ-концевой элемент 76*3,5 ГОСТ 10705-В(20)-2200/625-ПЭ 140 БВК</t>
  </si>
  <si>
    <t>ПИ-концевой элемент 89*3,5 ГОСТ 10705-В(20)-2200/625-ПЭ 160 БВК</t>
  </si>
  <si>
    <t>ПИ-концевой элемент 108*4 ГОСТ 10705-В(20)-2200/625-ПЭ 160 БВК</t>
  </si>
  <si>
    <t>ПИ-концевой элемент 114*4 ГОСТ 10705-В(20)-2200/625-ПЭ 200 БВК</t>
  </si>
  <si>
    <t>ПИ-концевой элемент 133*4 ГОСТ 10705-В(20)-2200/625-ПЭ 225 БВК</t>
  </si>
  <si>
    <t>ПИ-концевой элемент 159*4,5 ГОСТ 10705-В(20)-2200/625-ПЭ 250 БВК</t>
  </si>
  <si>
    <t>ПИ-концевой элемент 219*6 ГОСТ 10705-В(20)-2200/625-ПЭ 315 БВК</t>
  </si>
  <si>
    <t>ПИ-тройник прямой 32*3-32*3-2000/1000 ПЭ 90/90 СТБ 2252-2012</t>
  </si>
  <si>
    <t>ПИ-тройник прямой 38*3-38*3-2000/1000 ПЭ 110/110 СТБ 2252-2012</t>
  </si>
  <si>
    <t>ПИ-тройник прямой 45*3-45*3-2000/1000 ПЭ 110/110 СТБ 2252-2012</t>
  </si>
  <si>
    <t>ПИ-тройник прямой 57*3,5-57*3,5-2000/1000 ПЭ 125/125 СТБ 2252-2012</t>
  </si>
  <si>
    <t>ПИ-тройник прямой 76*3,5-76*3,5-2000/1000 ПЭ 140/140 СТБ 2252-2012</t>
  </si>
  <si>
    <t>ПИ-тройник прямой 89*3,5-89*3,5-2000/1000 ПЭ 160/160 СТБ 2252-2012</t>
  </si>
  <si>
    <t>ПИ-тройник прямой 108*4-108*4-2000/1000 ПЭ 200/200 СТБ 2252-2012</t>
  </si>
  <si>
    <t>ПИ-тройник прямой 114*4-114*4-2000/1000 ПЭ 200/200 СТБ 2252-2012</t>
  </si>
  <si>
    <t>ПИ-тройник прямой 133*4-133*4-2000/1000 ПЭ 225/225 СТБ 2252-2012</t>
  </si>
  <si>
    <t>ПИ-тройник прямой 159*4,5-159*4,5-2000/1000 ПЭ 250/250 СТБ 2252-2012</t>
  </si>
  <si>
    <t>ПИ-тройник прямой 219*6-129*6-2000/1000 ПЭ 315/315 СТБ 2252-2012</t>
  </si>
  <si>
    <t>ПИ-тройник параллельный 32*3-32*3-2000-отвод 90-32*3 1200/600/240 ПЭ 90/90 СТБ 2252-2012</t>
  </si>
  <si>
    <t>ПИ-тройник параллельный 38*3-38*3-2000-отвод 90-38*3 1200/600/260 ПЭ 110/110 СТБ 2252-2012</t>
  </si>
  <si>
    <t>ПИ-тройник параллельный 45*3-45*3-2000-отвод 90-45*3 1200/600/260 ПЭ 110/110 СТБ 2252-2012</t>
  </si>
  <si>
    <t>ПИ-тройник параллельный 57*3,5-57*3,5-2000-отвод 90-57*3,5 1200/600/276 ПЭ 125/125 СТБ 2252-2012</t>
  </si>
  <si>
    <t>ПИ-тройник параллельный 89*3,5-89*3,5-2000-отвод 90-89*3,5 1200/600/310 ПЭ 160/160 СТБ 2252-2012</t>
  </si>
  <si>
    <t>ПИ-тройник параллельный 108*4-108*4-2000-отвод 90-108*4 1500/750/350 ПЭ 200/200 СТБ 2252-2012</t>
  </si>
  <si>
    <t>ПИ-тройник параллельный 114*4-114*4-2000-отвод 90-114*4 1500/750/350 ПЭ 200/200 СТБ 2252-2012</t>
  </si>
  <si>
    <t>ПИ-тройник параллельный 133*4-133*4-2000-отвод 90-133*4 1500/750/375 ПЭ 225/225 СТБ 2252-2012</t>
  </si>
  <si>
    <t>ПИ-тройник параллельный 159*4,5-159*4,5-2000-отвод 90-159*4,5 1500/750/400 ПЭ 250/250 СТБ 2252-2012</t>
  </si>
  <si>
    <t>ПИ-неподвижная опора 36-32*3-2000-ПЭ 90 СТБ 2270-2012</t>
  </si>
  <si>
    <t>Пи-труба 57/125 п/э</t>
  </si>
  <si>
    <t>Пи-труба 76/140 п/э</t>
  </si>
  <si>
    <t>Пи-труба 89/160 п/э</t>
  </si>
  <si>
    <t>Пи-труба 108/200 п/э</t>
  </si>
  <si>
    <t>Пи-труба 114/200 п/э</t>
  </si>
  <si>
    <t>Пи-труба 133/225 п/э</t>
  </si>
  <si>
    <t>Пи-труба 159/250 п/э</t>
  </si>
  <si>
    <t>Пи-труба 219/315 п/э</t>
  </si>
  <si>
    <t>Пи-труба 38/110 усиленная</t>
  </si>
  <si>
    <t>Пи-труба 45/110 усиленная</t>
  </si>
  <si>
    <t>Пи-труба 57/125 усиленная</t>
  </si>
  <si>
    <t>Пи-труба 76/140 усиленная</t>
  </si>
  <si>
    <t>Пи-труба 89/160 усиленная</t>
  </si>
  <si>
    <t>Пи-труба 108/200 усиленная</t>
  </si>
  <si>
    <t>Пи-труба 114/200 усиленная</t>
  </si>
  <si>
    <t>Пи-труба 133/225 усиленная</t>
  </si>
  <si>
    <t>Пи-труба 159/250 усиленная</t>
  </si>
  <si>
    <t>Пи-труба 219/315 усиленная</t>
  </si>
  <si>
    <t>ПИ-тройник параллельный 219*6-219*6-2000-отвод 90-219*6 1500/750/565 ПЭ 315/315 СТБ 2252-2012</t>
  </si>
  <si>
    <t>ПИ-тройник параллельный 76*3,5-76*3,5-2000-отвод 90-76*3,5 1200/600/290 ПЭ 140/140 СТБ 2252-2012</t>
  </si>
  <si>
    <t>м2</t>
  </si>
  <si>
    <t>Утверждаю</t>
  </si>
  <si>
    <t xml:space="preserve">Фасонные изделия для сэндвич-панелей </t>
  </si>
  <si>
    <t>Панель стеновая ПС-50</t>
  </si>
  <si>
    <t>Панель стеновая ПС-100</t>
  </si>
  <si>
    <t>Панель покрытия ПП-120</t>
  </si>
  <si>
    <t>ПИ-неподвижная опора 42-38*3-2000-ПЭ 110 СТБ 2270-2012</t>
  </si>
  <si>
    <t>ПИ-неподвижная опора 50-45*3-2000-ПЭ 110 СТБ 2270-2012</t>
  </si>
  <si>
    <t>ПИ-неподвижная опора 75-57*3,5-2000-ПЭ 125 СТБ 2270-2012</t>
  </si>
  <si>
    <t>ПИ-неподвижная опора 95-76*3,5-2000-ПЭ 140 СТБ 2270-2012</t>
  </si>
  <si>
    <t>ПИ-неподвижная опора 125-89*3,5-2000-ПЭ 160 СТБ 2270-2012</t>
  </si>
  <si>
    <t>ПИ-неподвижная опора 190-108*4-2000-ПЭ 200 СТБ 2270-2012</t>
  </si>
  <si>
    <t>ПИ-неподвижная опора 190-114*4-2000-ПЭ 200 СТБ 2270-2012</t>
  </si>
  <si>
    <t>ПИ-неподвижная опора 235-133*4-2000-ПЭ 225 СТБ 2270-2012</t>
  </si>
  <si>
    <t>ПИ-неподвижная опора 360-159*4,5-2000-ПЭ 250 СТБ 2270-2012</t>
  </si>
  <si>
    <t xml:space="preserve">Государственное предприятие "Пятнадцать" </t>
  </si>
  <si>
    <t xml:space="preserve">Государственного предприятия </t>
  </si>
  <si>
    <t>"Пятнадцать"</t>
  </si>
  <si>
    <t>ПИ-переход 45*3-32*3 ГОСТ 17378(20) -1500-ПЭ 110/90 СТБ 2252-2012</t>
  </si>
  <si>
    <t>ПИ-переход 57*3,5-32*3 ГОСТ 17378(20) -1500-ПЭ 125/90 СТБ 2252-2012</t>
  </si>
  <si>
    <t>ПИ-переход 57*3,5-38*3 ГОСТ 17378(20) -1500-ПЭ 125/110 СТБ 2252-2012</t>
  </si>
  <si>
    <t>ПИ-переход 57*3,5-45*3 ГОСТ 17378(20) -1500-ПЭ 125/110 СТБ 2252-2012</t>
  </si>
  <si>
    <t>ПИ-переход 76*3,5-38*3 ГОСТ 17378(20) -1500-ПЭ 140/110 СТБ 2252-2012</t>
  </si>
  <si>
    <t>ПИ-переход 76*3,5-45*3 ГОСТ 17378(20) -1500-ПЭ 140/110 СТБ 2252-2012</t>
  </si>
  <si>
    <t>ПИ-переход 76*3,5-57*3,5 ГОСТ 17378(20) -1500-ПЭ 140/125 СТБ 2252-2012</t>
  </si>
  <si>
    <t>ПИ-переход 89*3,5-45*3 ГОСТ 17378(20) -1500-ПЭ 160/110 СТБ 2252-2012</t>
  </si>
  <si>
    <t>ПИ-переход 89*3,5-57*3,5 ГОСТ 17378(20) -1500-ПЭ 160/125 СТБ 2252-2012</t>
  </si>
  <si>
    <t>ПИ-переход 89*3,5-76*3,5 ГОСТ 17378(20) -1500-ПЭ 160/140 СТБ 2252-2012</t>
  </si>
  <si>
    <t>ПИ-переход 108*4-57*3,5 ГОСТ 17378(20) -1500-ПЭ 200/125 СТБ 2252-2012</t>
  </si>
  <si>
    <t>ПИ-переход 108*4-76*3,5 ГОСТ 17378(20) -1500-ПЭ 200/140 СТБ 2252-2012</t>
  </si>
  <si>
    <t>ПИ-переход 108*4-89*3,5 ГОСТ 17378(20) -1500-ПЭ 200/160 СТБ 2252-2012</t>
  </si>
  <si>
    <t>ПИ-переход 133*4-57*3,5 ГОСТ 17378(20) -1500-ПЭ 225/125 СТБ 2252-2012</t>
  </si>
  <si>
    <t>ПИ-переход 133*4-76*3,5 ГОСТ 17378(20) -1500-ПЭ 225/140 СТБ 2252-2012</t>
  </si>
  <si>
    <t>ПИ-переход 133*4-89*3,5 ГОСТ 17378(20) -1500-ПЭ 225/160 СТБ 2252-2012</t>
  </si>
  <si>
    <t>ПИ-переход 133*4-108*4 ГОСТ 17378(20)-1500-ПЭ 225/200 СТБ 2252-2012</t>
  </si>
  <si>
    <t>ПИ-переход 159*4,5-57*3,5 ГОСТ 17378(20)-1500-ПЭ 250/125 СТБ 2252-2012</t>
  </si>
  <si>
    <t>ПИ-переход 159*4,5-76*3,5 ГОСТ 17378(20)-1500-ПЭ 250/140 СТБ 2252-2012</t>
  </si>
  <si>
    <t>ПИ-переход 159*4,5-89*4 ГОСТ 17378(20)-1500-ПЭ 250/160 СТБ 2252-2012</t>
  </si>
  <si>
    <t>ПИ-переход 159*4,5-108*4 ГОСТ 17378(20)-1500-ПЭ 250/200 СТБ 2252-2012</t>
  </si>
  <si>
    <t>ПИ-переход 159*4,5-133*4 ГОСТ 17378(20)-1500-ПЭ 250/225 СТБ 2252-2012</t>
  </si>
  <si>
    <t>ПИ-переход 219*6-57*3,5 ГОСТ 17378(20)-1500-ПЭ 315/125 СТБ 2252-2012</t>
  </si>
  <si>
    <t>ПИ-переход 219*6-76*3,5 ГОСТ 17378(20)-1500-ПЭ 315/140 СТБ 2252-2012</t>
  </si>
  <si>
    <t>ПИ-переход 219*6-89*4 ГОСТ 17378(20)-1500-ПЭ 315/160 СТБ 2252-2012</t>
  </si>
  <si>
    <t>ПИ-переход 219*6-108*4 ГОСТ 17378(20)-1500-ПЭ 315/200 СТБ 2252-2012</t>
  </si>
  <si>
    <t>ПИ-переход 219*6-133*4 ГОСТ 17378(20)-1500-ПЭ 315/225 СТБ 2252-2012</t>
  </si>
  <si>
    <t>ПИ-переход 219*6-159*4,5 ГОСТ 17378(20)-1500-ПЭ 315/250 СТБ 2252-2012</t>
  </si>
  <si>
    <t>ПИ-неподвижная опора 500-219*6-2000-ПЭ 315 СТБ 2270-2012</t>
  </si>
  <si>
    <t xml:space="preserve">Профнастил (забор) </t>
  </si>
  <si>
    <t xml:space="preserve">Профнастил (кровельный) </t>
  </si>
  <si>
    <t>Панель покрытия ПП-150</t>
  </si>
  <si>
    <t>Пи-труба 33,5*3,2/90 п/э</t>
  </si>
  <si>
    <t>Пи-труба 48*3,5/110 п/э</t>
  </si>
  <si>
    <t>Пи-труба 32/90 усиленная</t>
  </si>
  <si>
    <t>Пи-труба 42,3*3,2/110 п/э</t>
  </si>
  <si>
    <t>Цена* без НДС (бел.руб.)</t>
  </si>
  <si>
    <t>* цены являются ориентировочными</t>
  </si>
  <si>
    <t>Отпускная цена* с НДС</t>
  </si>
  <si>
    <r>
      <t xml:space="preserve">ПИ-тройник угловой </t>
    </r>
    <r>
      <rPr>
        <b/>
        <i/>
        <sz val="10"/>
        <rFont val="Arial"/>
        <family val="2"/>
        <charset val="204"/>
      </rPr>
      <t>32*3-32*3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90-32*3</t>
    </r>
    <r>
      <rPr>
        <i/>
        <sz val="10"/>
        <rFont val="Arial"/>
        <family val="2"/>
        <charset val="204"/>
      </rPr>
      <t xml:space="preserve">  ПЭ 90/90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</si>
  <si>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32*3-32*3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45-32*3</t>
    </r>
    <r>
      <rPr>
        <i/>
        <sz val="10"/>
        <rFont val="Arial"/>
        <family val="2"/>
        <charset val="204"/>
      </rPr>
      <t xml:space="preserve">  ПЭ 90/90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</si>
  <si>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38*3-38*3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90-38*3</t>
    </r>
    <r>
      <rPr>
        <i/>
        <sz val="10"/>
        <rFont val="Arial"/>
        <family val="2"/>
        <charset val="204"/>
      </rPr>
      <t xml:space="preserve">  ПЭ 110/110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</si>
  <si>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38*3-38*3-</t>
    </r>
    <r>
      <rPr>
        <i/>
        <sz val="10"/>
        <rFont val="Arial"/>
        <family val="2"/>
        <charset val="204"/>
      </rPr>
      <t xml:space="preserve">2000-отвод </t>
    </r>
    <r>
      <rPr>
        <b/>
        <i/>
        <sz val="10"/>
        <rFont val="Arial"/>
        <family val="2"/>
        <charset val="204"/>
      </rPr>
      <t>45-38*3</t>
    </r>
    <r>
      <rPr>
        <i/>
        <sz val="10"/>
        <rFont val="Arial"/>
        <family val="2"/>
        <charset val="204"/>
      </rPr>
      <t xml:space="preserve">  ПЭ 110/110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</si>
  <si>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45*3-45*3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45-45*3</t>
    </r>
    <r>
      <rPr>
        <i/>
        <sz val="10"/>
        <rFont val="Arial"/>
        <family val="2"/>
        <charset val="204"/>
      </rPr>
      <t xml:space="preserve"> ПЭ 110/110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</si>
  <si>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57*3,5-57*3,5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90-57*3,5</t>
    </r>
    <r>
      <rPr>
        <i/>
        <sz val="10"/>
        <rFont val="Arial"/>
        <family val="2"/>
        <charset val="204"/>
      </rPr>
      <t xml:space="preserve"> ПЭ 125/125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</si>
  <si>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57*3,5-57*3,5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45-57*3,5</t>
    </r>
    <r>
      <rPr>
        <i/>
        <sz val="10"/>
        <rFont val="Arial"/>
        <family val="2"/>
        <charset val="204"/>
      </rPr>
      <t xml:space="preserve"> ПЭ 125/125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</si>
  <si>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89*3,5-89*3,5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 xml:space="preserve">45-89*3,5 </t>
    </r>
    <r>
      <rPr>
        <i/>
        <sz val="10"/>
        <rFont val="Arial"/>
        <family val="2"/>
        <charset val="204"/>
      </rPr>
      <t>ПЭ 160/160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</si>
  <si>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89*3,5-89*3,5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90-89*3,5</t>
    </r>
    <r>
      <rPr>
        <i/>
        <sz val="10"/>
        <rFont val="Arial"/>
        <family val="2"/>
        <charset val="204"/>
      </rPr>
      <t xml:space="preserve"> ПЭ 160/160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</si>
  <si>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76*3,5-76*3,5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 xml:space="preserve">45-76*3,5 </t>
    </r>
    <r>
      <rPr>
        <i/>
        <sz val="10"/>
        <rFont val="Arial"/>
        <family val="2"/>
        <charset val="204"/>
      </rPr>
      <t xml:space="preserve"> ПЭ 140/140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</si>
  <si>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76*3,5-76*3,5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90-76*3,5</t>
    </r>
    <r>
      <rPr>
        <i/>
        <sz val="10"/>
        <rFont val="Arial"/>
        <family val="2"/>
        <charset val="204"/>
      </rPr>
      <t xml:space="preserve">  ПЭ 140/140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</si>
  <si>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108*4-108*4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 xml:space="preserve">45-108*4 </t>
    </r>
    <r>
      <rPr>
        <i/>
        <sz val="10"/>
        <rFont val="Arial"/>
        <family val="2"/>
        <charset val="204"/>
      </rPr>
      <t>ПЭ 200/200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</si>
  <si>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108*4-108*4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90-108*4</t>
    </r>
    <r>
      <rPr>
        <i/>
        <sz val="10"/>
        <rFont val="Arial"/>
        <family val="2"/>
        <charset val="204"/>
      </rPr>
      <t xml:space="preserve"> ПЭ 200/200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</si>
  <si>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114*4-114*4-</t>
    </r>
    <r>
      <rPr>
        <i/>
        <sz val="10"/>
        <rFont val="Arial"/>
        <family val="2"/>
        <charset val="204"/>
      </rPr>
      <t xml:space="preserve">2000-отвод </t>
    </r>
    <r>
      <rPr>
        <b/>
        <i/>
        <sz val="10"/>
        <rFont val="Arial"/>
        <family val="2"/>
        <charset val="204"/>
      </rPr>
      <t xml:space="preserve">90-114*4 </t>
    </r>
    <r>
      <rPr>
        <i/>
        <sz val="10"/>
        <rFont val="Arial"/>
        <family val="2"/>
        <charset val="204"/>
      </rPr>
      <t xml:space="preserve"> ПЭ 200/200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</si>
  <si>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114*4-114*4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45-114*4</t>
    </r>
    <r>
      <rPr>
        <i/>
        <sz val="10"/>
        <rFont val="Arial"/>
        <family val="2"/>
        <charset val="204"/>
      </rPr>
      <t xml:space="preserve">  ПЭ 200/200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</si>
  <si>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133*4-133*4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 xml:space="preserve">90-133*4 </t>
    </r>
    <r>
      <rPr>
        <i/>
        <sz val="10"/>
        <rFont val="Arial"/>
        <family val="2"/>
        <charset val="204"/>
      </rPr>
      <t xml:space="preserve"> ПЭ 225/225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</si>
  <si>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133*4-133*4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45-133*4</t>
    </r>
    <r>
      <rPr>
        <i/>
        <sz val="10"/>
        <rFont val="Arial"/>
        <family val="2"/>
        <charset val="204"/>
      </rPr>
      <t xml:space="preserve">  ПЭ 225/225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</si>
  <si>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159*4,5-159*4,5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90-159*4,5</t>
    </r>
    <r>
      <rPr>
        <i/>
        <sz val="10"/>
        <rFont val="Arial"/>
        <family val="2"/>
        <charset val="204"/>
      </rPr>
      <t xml:space="preserve"> ПЭ 250/250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</si>
  <si>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159*4,5-159*4,5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45-159*4,5</t>
    </r>
    <r>
      <rPr>
        <i/>
        <sz val="10"/>
        <rFont val="Arial"/>
        <family val="2"/>
        <charset val="204"/>
      </rPr>
      <t xml:space="preserve"> ПЭ 250/250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</si>
  <si>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219*6-219*6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 xml:space="preserve">90-219*6 </t>
    </r>
    <r>
      <rPr>
        <i/>
        <sz val="10"/>
        <rFont val="Arial"/>
        <family val="2"/>
        <charset val="204"/>
      </rPr>
      <t>ПЭ 315/315 СТБ 2252-2012</t>
    </r>
  </si>
  <si>
    <r>
      <t xml:space="preserve">ПИ-тройник угловой </t>
    </r>
    <r>
      <rPr>
        <b/>
        <i/>
        <sz val="10"/>
        <rFont val="Arial"/>
        <family val="2"/>
        <charset val="204"/>
      </rPr>
      <t>219*6-219*6</t>
    </r>
    <r>
      <rPr>
        <i/>
        <sz val="10"/>
        <rFont val="Arial"/>
        <family val="2"/>
        <charset val="204"/>
      </rPr>
      <t xml:space="preserve">-2000-отвод </t>
    </r>
    <r>
      <rPr>
        <b/>
        <i/>
        <sz val="10"/>
        <rFont val="Arial"/>
        <family val="2"/>
        <charset val="204"/>
      </rPr>
      <t>45-219*6</t>
    </r>
    <r>
      <rPr>
        <i/>
        <sz val="10"/>
        <rFont val="Arial"/>
        <family val="2"/>
        <charset val="204"/>
      </rPr>
      <t xml:space="preserve"> ПЭ 315/315 СТБ 2252-2012</t>
    </r>
  </si>
  <si>
    <t>Начальник ТКО</t>
  </si>
  <si>
    <t>А.А.Зеленкевич</t>
  </si>
  <si>
    <t>Вриод директора</t>
  </si>
  <si>
    <t>А.Н.Рыжков</t>
  </si>
  <si>
    <t>Начальник производства</t>
  </si>
  <si>
    <t>В.А.Вавилов</t>
  </si>
  <si>
    <t>Начальник ОЭПиОТ</t>
  </si>
  <si>
    <t>А.В.Лозовский</t>
  </si>
  <si>
    <t>Прейскурант цен на ПИ-трубы и Пи-фасонные изделия,сэндвич-панели  от 01.11.2023 г.</t>
  </si>
  <si>
    <t>Экономист ОЭПиОТ</t>
  </si>
  <si>
    <t>М.С.Кондрашук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</si>
</sst>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8"/>
      <name val="Arial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/>
    <xf numFmtId="0" fontId="5" fillId="2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/>
    <xf numFmtId="0" fontId="3" fillId="0" borderId="4" xfId="0" applyFont="1" applyFill="1" applyBorder="1"/>
    <xf numFmtId="0" fontId="0" fillId="2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2" borderId="1" xfId="0" applyFont="1" applyFill="1" applyBorder="1"/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7" fillId="2" borderId="0" xfId="0" applyFont="1" applyFill="1"/>
    <xf numFmtId="2" fontId="6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8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9" fontId="4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right"/>
    </xf>
    <xf numFmtId="9" fontId="6" fillId="2" borderId="1" xfId="0" applyNumberFormat="1" applyFont="1" applyFill="1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view="pageBreakPreview" topLeftCell="A208" zoomScale="90" zoomScaleNormal="100" zoomScaleSheetLayoutView="90" workbookViewId="0">
      <selection sqref="A1:G220"/>
    </sheetView>
  </sheetViews>
  <sheetFormatPr defaultRowHeight="15" x14ac:dyDescent="0.25"/>
  <cols>
    <col min="1" max="1" width="4.42578125" customWidth="1"/>
    <col min="2" max="2" width="69.42578125" customWidth="1"/>
    <col min="4" max="4" width="10.5703125" style="49" customWidth="1"/>
    <col min="5" max="5" width="8.7109375" style="10" customWidth="1"/>
    <col min="6" max="6" width="10.7109375" style="10" bestFit="1" customWidth="1"/>
    <col min="7" max="7" width="11.42578125" style="10" customWidth="1"/>
    <col min="8" max="8" width="10.85546875" customWidth="1"/>
  </cols>
  <sheetData>
    <row r="1" spans="1:9" x14ac:dyDescent="0.25">
      <c r="A1" s="1"/>
      <c r="B1" s="1"/>
      <c r="C1" s="1"/>
      <c r="D1" s="48"/>
      <c r="E1" s="26"/>
      <c r="F1" s="26"/>
      <c r="G1" s="26"/>
      <c r="H1" s="18"/>
    </row>
    <row r="2" spans="1:9" ht="18.75" x14ac:dyDescent="0.3">
      <c r="A2" s="1"/>
      <c r="B2" s="1"/>
      <c r="C2" s="1"/>
      <c r="D2" s="34" t="s">
        <v>122</v>
      </c>
      <c r="E2" s="34"/>
      <c r="F2" s="34"/>
      <c r="G2" s="34"/>
    </row>
    <row r="3" spans="1:9" ht="18.75" x14ac:dyDescent="0.3">
      <c r="A3" s="1"/>
      <c r="B3" s="1"/>
      <c r="C3" s="1"/>
      <c r="D3" s="34" t="s">
        <v>201</v>
      </c>
      <c r="E3" s="34"/>
      <c r="F3" s="34"/>
      <c r="G3" s="34"/>
    </row>
    <row r="4" spans="1:9" ht="18.75" x14ac:dyDescent="0.3">
      <c r="A4" s="1"/>
      <c r="B4" s="1"/>
      <c r="C4" s="1"/>
      <c r="D4" s="34" t="s">
        <v>137</v>
      </c>
      <c r="E4" s="34"/>
      <c r="F4" s="34"/>
      <c r="G4" s="34"/>
    </row>
    <row r="5" spans="1:9" ht="18.75" x14ac:dyDescent="0.3">
      <c r="A5" s="1"/>
      <c r="B5" s="1"/>
      <c r="C5" s="1"/>
      <c r="D5" s="34" t="s">
        <v>138</v>
      </c>
      <c r="E5" s="34"/>
      <c r="F5" s="34"/>
      <c r="G5" s="34"/>
    </row>
    <row r="6" spans="1:9" ht="24" customHeight="1" x14ac:dyDescent="0.3">
      <c r="A6" s="1"/>
      <c r="B6" s="1"/>
      <c r="C6" s="1"/>
      <c r="D6" s="35"/>
      <c r="E6" s="35"/>
      <c r="F6" s="34" t="s">
        <v>202</v>
      </c>
      <c r="G6" s="34"/>
    </row>
    <row r="7" spans="1:9" ht="18.75" x14ac:dyDescent="0.3">
      <c r="A7" s="1"/>
      <c r="B7" s="1"/>
      <c r="C7" s="1"/>
      <c r="E7" s="43"/>
      <c r="F7" s="43"/>
      <c r="G7" s="34"/>
      <c r="H7" s="19"/>
    </row>
    <row r="8" spans="1:9" ht="18.75" x14ac:dyDescent="0.3">
      <c r="A8" s="1"/>
      <c r="B8" s="1"/>
      <c r="C8" s="1"/>
      <c r="E8" s="43"/>
      <c r="F8" s="43"/>
      <c r="G8" s="34"/>
      <c r="H8" s="19"/>
    </row>
    <row r="9" spans="1:9" x14ac:dyDescent="0.25">
      <c r="A9" s="2"/>
      <c r="B9" s="55" t="s">
        <v>207</v>
      </c>
      <c r="C9" s="55"/>
      <c r="D9" s="55"/>
      <c r="E9" s="55"/>
      <c r="F9" s="55"/>
      <c r="G9" s="55"/>
      <c r="H9" s="32"/>
      <c r="I9" s="32"/>
    </row>
    <row r="10" spans="1:9" ht="27.75" customHeight="1" x14ac:dyDescent="0.25">
      <c r="A10" s="2"/>
      <c r="B10" s="56" t="s">
        <v>136</v>
      </c>
      <c r="C10" s="56"/>
      <c r="D10" s="56"/>
      <c r="E10" s="56"/>
      <c r="F10" s="56"/>
      <c r="G10" s="41"/>
      <c r="H10" s="32"/>
      <c r="I10" s="32"/>
    </row>
    <row r="11" spans="1:9" ht="23.25" x14ac:dyDescent="0.35">
      <c r="A11" s="2"/>
      <c r="B11" s="57" t="s">
        <v>176</v>
      </c>
      <c r="C11" s="57"/>
      <c r="D11" s="57"/>
      <c r="E11" s="57"/>
      <c r="F11" s="57"/>
      <c r="G11" s="57"/>
      <c r="H11" s="3"/>
    </row>
    <row r="12" spans="1:9" ht="38.25" x14ac:dyDescent="0.25">
      <c r="A12" s="23" t="s">
        <v>0</v>
      </c>
      <c r="B12" s="23" t="s">
        <v>1</v>
      </c>
      <c r="C12" s="23" t="s">
        <v>2</v>
      </c>
      <c r="D12" s="50" t="s">
        <v>175</v>
      </c>
      <c r="E12" s="44" t="s">
        <v>3</v>
      </c>
      <c r="F12" s="27" t="s">
        <v>4</v>
      </c>
      <c r="G12" s="27" t="s">
        <v>177</v>
      </c>
      <c r="H12" s="10"/>
    </row>
    <row r="13" spans="1:9" x14ac:dyDescent="0.25">
      <c r="A13" s="8">
        <v>1</v>
      </c>
      <c r="B13" s="8">
        <v>2</v>
      </c>
      <c r="C13" s="8">
        <v>3</v>
      </c>
      <c r="D13" s="51">
        <v>4</v>
      </c>
      <c r="E13" s="45">
        <v>6</v>
      </c>
      <c r="F13" s="28">
        <v>7</v>
      </c>
      <c r="G13" s="28">
        <v>9</v>
      </c>
      <c r="H13" s="10"/>
    </row>
    <row r="14" spans="1:9" x14ac:dyDescent="0.25">
      <c r="A14" s="4">
        <v>1</v>
      </c>
      <c r="B14" s="4" t="s">
        <v>171</v>
      </c>
      <c r="C14" s="5" t="s">
        <v>6</v>
      </c>
      <c r="D14" s="52">
        <v>25.33</v>
      </c>
      <c r="E14" s="39">
        <v>0.2</v>
      </c>
      <c r="F14" s="29">
        <f>G14-D14</f>
        <v>5.0659999999999989</v>
      </c>
      <c r="G14" s="29">
        <f>D14*1.2</f>
        <v>30.395999999999997</v>
      </c>
      <c r="H14" s="10"/>
    </row>
    <row r="15" spans="1:9" x14ac:dyDescent="0.25">
      <c r="A15" s="4">
        <v>2</v>
      </c>
      <c r="B15" s="4" t="s">
        <v>174</v>
      </c>
      <c r="C15" s="5" t="s">
        <v>6</v>
      </c>
      <c r="D15" s="52">
        <v>32.6</v>
      </c>
      <c r="E15" s="39">
        <v>0.2</v>
      </c>
      <c r="F15" s="29">
        <f t="shared" ref="F15:F24" si="0">G15-D15</f>
        <v>6.519999999999996</v>
      </c>
      <c r="G15" s="29">
        <f t="shared" ref="G15:G23" si="1">D15*1.2</f>
        <v>39.119999999999997</v>
      </c>
      <c r="H15" s="10"/>
    </row>
    <row r="16" spans="1:9" x14ac:dyDescent="0.25">
      <c r="A16" s="4">
        <v>3</v>
      </c>
      <c r="B16" s="4" t="s">
        <v>172</v>
      </c>
      <c r="C16" s="5" t="s">
        <v>6</v>
      </c>
      <c r="D16" s="52">
        <f>34.11</f>
        <v>34.11</v>
      </c>
      <c r="E16" s="39">
        <v>0.2</v>
      </c>
      <c r="F16" s="29">
        <f t="shared" si="0"/>
        <v>6.8219999999999956</v>
      </c>
      <c r="G16" s="29">
        <f t="shared" si="1"/>
        <v>40.931999999999995</v>
      </c>
      <c r="H16" s="10"/>
    </row>
    <row r="17" spans="1:8" x14ac:dyDescent="0.25">
      <c r="A17" s="4">
        <v>4</v>
      </c>
      <c r="B17" s="4" t="s">
        <v>101</v>
      </c>
      <c r="C17" s="5" t="s">
        <v>6</v>
      </c>
      <c r="D17" s="52">
        <f>40.22</f>
        <v>40.22</v>
      </c>
      <c r="E17" s="39">
        <v>0.2</v>
      </c>
      <c r="F17" s="29">
        <f t="shared" si="0"/>
        <v>8.0439999999999969</v>
      </c>
      <c r="G17" s="29">
        <f t="shared" si="1"/>
        <v>48.263999999999996</v>
      </c>
      <c r="H17" s="10"/>
    </row>
    <row r="18" spans="1:8" x14ac:dyDescent="0.25">
      <c r="A18" s="4">
        <v>5</v>
      </c>
      <c r="B18" s="4" t="s">
        <v>102</v>
      </c>
      <c r="C18" s="5" t="s">
        <v>6</v>
      </c>
      <c r="D18" s="52">
        <v>49.75</v>
      </c>
      <c r="E18" s="39">
        <v>0.2</v>
      </c>
      <c r="F18" s="29">
        <f t="shared" si="0"/>
        <v>9.9499999999999957</v>
      </c>
      <c r="G18" s="29">
        <f t="shared" si="1"/>
        <v>59.699999999999996</v>
      </c>
      <c r="H18" s="10"/>
    </row>
    <row r="19" spans="1:8" x14ac:dyDescent="0.25">
      <c r="A19" s="4">
        <v>6</v>
      </c>
      <c r="B19" s="4" t="s">
        <v>103</v>
      </c>
      <c r="C19" s="5" t="s">
        <v>6</v>
      </c>
      <c r="D19" s="52">
        <v>58.1</v>
      </c>
      <c r="E19" s="39">
        <v>0.2</v>
      </c>
      <c r="F19" s="29">
        <f t="shared" si="0"/>
        <v>11.619999999999997</v>
      </c>
      <c r="G19" s="29">
        <f t="shared" si="1"/>
        <v>69.72</v>
      </c>
      <c r="H19" s="10"/>
    </row>
    <row r="20" spans="1:8" x14ac:dyDescent="0.25">
      <c r="A20" s="4">
        <v>7</v>
      </c>
      <c r="B20" s="4" t="s">
        <v>104</v>
      </c>
      <c r="C20" s="5" t="s">
        <v>6</v>
      </c>
      <c r="D20" s="52">
        <v>80.650000000000006</v>
      </c>
      <c r="E20" s="39">
        <v>0.2</v>
      </c>
      <c r="F20" s="29">
        <f t="shared" si="0"/>
        <v>16.129999999999995</v>
      </c>
      <c r="G20" s="29">
        <f t="shared" si="1"/>
        <v>96.78</v>
      </c>
      <c r="H20" s="10"/>
    </row>
    <row r="21" spans="1:8" x14ac:dyDescent="0.25">
      <c r="A21" s="4">
        <v>8</v>
      </c>
      <c r="B21" s="4" t="s">
        <v>105</v>
      </c>
      <c r="C21" s="5" t="s">
        <v>6</v>
      </c>
      <c r="D21" s="52">
        <v>81.849999999999994</v>
      </c>
      <c r="E21" s="39">
        <v>0.2</v>
      </c>
      <c r="F21" s="29">
        <f t="shared" si="0"/>
        <v>16.36999999999999</v>
      </c>
      <c r="G21" s="29">
        <f t="shared" si="1"/>
        <v>98.219999999999985</v>
      </c>
      <c r="H21" s="10"/>
    </row>
    <row r="22" spans="1:8" x14ac:dyDescent="0.25">
      <c r="A22" s="4">
        <v>9</v>
      </c>
      <c r="B22" s="4" t="s">
        <v>106</v>
      </c>
      <c r="C22" s="5" t="s">
        <v>6</v>
      </c>
      <c r="D22" s="52">
        <v>95.92</v>
      </c>
      <c r="E22" s="39">
        <v>0.2</v>
      </c>
      <c r="F22" s="29">
        <f t="shared" si="0"/>
        <v>19.183999999999997</v>
      </c>
      <c r="G22" s="29">
        <f t="shared" si="1"/>
        <v>115.104</v>
      </c>
      <c r="H22" s="10"/>
    </row>
    <row r="23" spans="1:8" x14ac:dyDescent="0.25">
      <c r="A23" s="4">
        <v>10</v>
      </c>
      <c r="B23" s="4" t="s">
        <v>107</v>
      </c>
      <c r="C23" s="5" t="s">
        <v>6</v>
      </c>
      <c r="D23" s="52">
        <v>119.95</v>
      </c>
      <c r="E23" s="39">
        <v>0.2</v>
      </c>
      <c r="F23" s="29">
        <f t="shared" si="0"/>
        <v>23.989999999999995</v>
      </c>
      <c r="G23" s="29">
        <f t="shared" si="1"/>
        <v>143.94</v>
      </c>
      <c r="H23" s="10"/>
    </row>
    <row r="24" spans="1:8" x14ac:dyDescent="0.25">
      <c r="A24" s="4">
        <v>11</v>
      </c>
      <c r="B24" s="4" t="s">
        <v>108</v>
      </c>
      <c r="C24" s="5" t="s">
        <v>6</v>
      </c>
      <c r="D24" s="52">
        <v>202.75</v>
      </c>
      <c r="E24" s="39">
        <v>0.2</v>
      </c>
      <c r="F24" s="29">
        <f t="shared" si="0"/>
        <v>40.549999999999983</v>
      </c>
      <c r="G24" s="29">
        <f>D24*1.2</f>
        <v>243.29999999999998</v>
      </c>
      <c r="H24" s="10"/>
    </row>
    <row r="26" spans="1:8" x14ac:dyDescent="0.25">
      <c r="A26" s="4">
        <v>13</v>
      </c>
      <c r="B26" s="4" t="s">
        <v>173</v>
      </c>
      <c r="C26" s="5" t="s">
        <v>6</v>
      </c>
      <c r="D26" s="52">
        <v>28.6</v>
      </c>
      <c r="E26" s="39">
        <v>0.2</v>
      </c>
      <c r="F26" s="29">
        <f t="shared" ref="F26:F36" si="2">G26-D26</f>
        <v>5.7199999999999989</v>
      </c>
      <c r="G26" s="29">
        <f t="shared" ref="G26:G34" si="3">D26*1.2</f>
        <v>34.32</v>
      </c>
      <c r="H26" s="10"/>
    </row>
    <row r="27" spans="1:8" x14ac:dyDescent="0.25">
      <c r="A27" s="4">
        <v>14</v>
      </c>
      <c r="B27" s="4" t="s">
        <v>109</v>
      </c>
      <c r="C27" s="5" t="s">
        <v>6</v>
      </c>
      <c r="D27" s="52">
        <v>35.5</v>
      </c>
      <c r="E27" s="39">
        <v>0.2</v>
      </c>
      <c r="F27" s="29">
        <f t="shared" si="2"/>
        <v>7.1000000000000014</v>
      </c>
      <c r="G27" s="29">
        <f t="shared" si="3"/>
        <v>42.6</v>
      </c>
      <c r="H27" s="10"/>
    </row>
    <row r="28" spans="1:8" x14ac:dyDescent="0.25">
      <c r="A28" s="4">
        <v>15</v>
      </c>
      <c r="B28" s="4" t="s">
        <v>110</v>
      </c>
      <c r="C28" s="5" t="s">
        <v>6</v>
      </c>
      <c r="D28" s="52">
        <v>36.4</v>
      </c>
      <c r="E28" s="39">
        <v>0.2</v>
      </c>
      <c r="F28" s="29">
        <f t="shared" si="2"/>
        <v>7.2800000000000011</v>
      </c>
      <c r="G28" s="29">
        <f t="shared" si="3"/>
        <v>43.68</v>
      </c>
      <c r="H28" s="10"/>
    </row>
    <row r="29" spans="1:8" x14ac:dyDescent="0.25">
      <c r="A29" s="4">
        <v>16</v>
      </c>
      <c r="B29" s="4" t="s">
        <v>111</v>
      </c>
      <c r="C29" s="5" t="s">
        <v>6</v>
      </c>
      <c r="D29" s="52">
        <v>43.7</v>
      </c>
      <c r="E29" s="39">
        <v>0.2</v>
      </c>
      <c r="F29" s="29">
        <f t="shared" si="2"/>
        <v>8.740000000000002</v>
      </c>
      <c r="G29" s="29">
        <f t="shared" si="3"/>
        <v>52.440000000000005</v>
      </c>
      <c r="H29" s="10"/>
    </row>
    <row r="30" spans="1:8" x14ac:dyDescent="0.25">
      <c r="A30" s="4">
        <v>17</v>
      </c>
      <c r="B30" s="4" t="s">
        <v>112</v>
      </c>
      <c r="C30" s="5" t="s">
        <v>6</v>
      </c>
      <c r="D30" s="52">
        <v>53</v>
      </c>
      <c r="E30" s="39">
        <v>0.2</v>
      </c>
      <c r="F30" s="29">
        <f t="shared" si="2"/>
        <v>10.599999999999994</v>
      </c>
      <c r="G30" s="29">
        <f t="shared" si="3"/>
        <v>63.599999999999994</v>
      </c>
      <c r="H30" s="10"/>
    </row>
    <row r="31" spans="1:8" x14ac:dyDescent="0.25">
      <c r="A31" s="4">
        <v>18</v>
      </c>
      <c r="B31" s="4" t="s">
        <v>113</v>
      </c>
      <c r="C31" s="5" t="s">
        <v>6</v>
      </c>
      <c r="D31" s="52">
        <v>60.95</v>
      </c>
      <c r="E31" s="39">
        <v>0.2</v>
      </c>
      <c r="F31" s="29">
        <f t="shared" si="2"/>
        <v>12.189999999999998</v>
      </c>
      <c r="G31" s="29">
        <f t="shared" si="3"/>
        <v>73.14</v>
      </c>
      <c r="H31" s="10"/>
    </row>
    <row r="32" spans="1:8" x14ac:dyDescent="0.25">
      <c r="A32" s="4">
        <v>19</v>
      </c>
      <c r="B32" s="4" t="s">
        <v>114</v>
      </c>
      <c r="C32" s="5" t="s">
        <v>6</v>
      </c>
      <c r="D32" s="52">
        <v>85.45</v>
      </c>
      <c r="E32" s="39">
        <v>0.2</v>
      </c>
      <c r="F32" s="29">
        <f t="shared" si="2"/>
        <v>17.090000000000003</v>
      </c>
      <c r="G32" s="29">
        <f t="shared" si="3"/>
        <v>102.54</v>
      </c>
      <c r="H32" s="10"/>
    </row>
    <row r="33" spans="1:8" x14ac:dyDescent="0.25">
      <c r="A33" s="4">
        <v>20</v>
      </c>
      <c r="B33" s="4" t="s">
        <v>115</v>
      </c>
      <c r="C33" s="5" t="s">
        <v>6</v>
      </c>
      <c r="D33" s="52">
        <v>86.7</v>
      </c>
      <c r="E33" s="39">
        <v>0.2</v>
      </c>
      <c r="F33" s="29">
        <f t="shared" si="2"/>
        <v>17.340000000000003</v>
      </c>
      <c r="G33" s="29">
        <f t="shared" si="3"/>
        <v>104.04</v>
      </c>
      <c r="H33" s="10"/>
    </row>
    <row r="34" spans="1:8" x14ac:dyDescent="0.25">
      <c r="A34" s="4">
        <v>21</v>
      </c>
      <c r="B34" s="4" t="s">
        <v>116</v>
      </c>
      <c r="C34" s="5" t="s">
        <v>6</v>
      </c>
      <c r="D34" s="52">
        <v>100.8</v>
      </c>
      <c r="E34" s="39">
        <v>0.2</v>
      </c>
      <c r="F34" s="29">
        <f t="shared" si="2"/>
        <v>20.159999999999997</v>
      </c>
      <c r="G34" s="29">
        <f t="shared" si="3"/>
        <v>120.96</v>
      </c>
      <c r="H34" s="10"/>
    </row>
    <row r="35" spans="1:8" x14ac:dyDescent="0.25">
      <c r="A35" s="4">
        <v>22</v>
      </c>
      <c r="B35" s="4" t="s">
        <v>117</v>
      </c>
      <c r="C35" s="5" t="s">
        <v>6</v>
      </c>
      <c r="D35" s="52">
        <v>126.55</v>
      </c>
      <c r="E35" s="39">
        <v>0.2</v>
      </c>
      <c r="F35" s="29">
        <f t="shared" si="2"/>
        <v>25.309999999999988</v>
      </c>
      <c r="G35" s="29">
        <f>D35*1.2</f>
        <v>151.85999999999999</v>
      </c>
      <c r="H35" s="10"/>
    </row>
    <row r="36" spans="1:8" x14ac:dyDescent="0.25">
      <c r="A36" s="4">
        <v>23</v>
      </c>
      <c r="B36" s="4" t="s">
        <v>118</v>
      </c>
      <c r="C36" s="5" t="s">
        <v>6</v>
      </c>
      <c r="D36" s="52">
        <v>212.95</v>
      </c>
      <c r="E36" s="39">
        <v>0.2</v>
      </c>
      <c r="F36" s="29">
        <f t="shared" si="2"/>
        <v>42.589999999999975</v>
      </c>
      <c r="G36" s="29">
        <f>D36*1.2</f>
        <v>255.53999999999996</v>
      </c>
      <c r="H36" s="10"/>
    </row>
    <row r="38" spans="1:8" x14ac:dyDescent="0.25">
      <c r="A38" s="4">
        <v>23</v>
      </c>
      <c r="B38" s="4" t="s">
        <v>7</v>
      </c>
      <c r="C38" s="5" t="s">
        <v>5</v>
      </c>
      <c r="D38" s="52">
        <v>52.2</v>
      </c>
      <c r="E38" s="39">
        <v>0.2</v>
      </c>
      <c r="F38" s="29">
        <f t="shared" ref="F38:F48" si="4">G38-D38</f>
        <v>10.439999999999998</v>
      </c>
      <c r="G38" s="29">
        <f>D38*1.2</f>
        <v>62.64</v>
      </c>
      <c r="H38" s="10"/>
    </row>
    <row r="39" spans="1:8" x14ac:dyDescent="0.25">
      <c r="A39" s="4">
        <v>24</v>
      </c>
      <c r="B39" s="4" t="s">
        <v>36</v>
      </c>
      <c r="C39" s="5" t="s">
        <v>5</v>
      </c>
      <c r="D39" s="52">
        <v>64.45</v>
      </c>
      <c r="E39" s="39">
        <v>0.2</v>
      </c>
      <c r="F39" s="29">
        <f t="shared" si="4"/>
        <v>12.89</v>
      </c>
      <c r="G39" s="29">
        <f t="shared" ref="G39:G48" si="5">D39*1.2</f>
        <v>77.34</v>
      </c>
      <c r="H39" s="10"/>
    </row>
    <row r="40" spans="1:8" x14ac:dyDescent="0.25">
      <c r="A40" s="4">
        <v>25</v>
      </c>
      <c r="B40" s="4" t="s">
        <v>8</v>
      </c>
      <c r="C40" s="5" t="s">
        <v>5</v>
      </c>
      <c r="D40" s="52">
        <v>66.599999999999994</v>
      </c>
      <c r="E40" s="39">
        <v>0.2</v>
      </c>
      <c r="F40" s="29">
        <f t="shared" si="4"/>
        <v>13.319999999999993</v>
      </c>
      <c r="G40" s="29">
        <f t="shared" si="5"/>
        <v>79.919999999999987</v>
      </c>
      <c r="H40" s="10"/>
    </row>
    <row r="41" spans="1:8" x14ac:dyDescent="0.25">
      <c r="A41" s="4">
        <v>26</v>
      </c>
      <c r="B41" s="4" t="s">
        <v>9</v>
      </c>
      <c r="C41" s="5" t="s">
        <v>5</v>
      </c>
      <c r="D41" s="52">
        <v>81.7</v>
      </c>
      <c r="E41" s="39">
        <v>0.2</v>
      </c>
      <c r="F41" s="29">
        <f t="shared" si="4"/>
        <v>16.340000000000003</v>
      </c>
      <c r="G41" s="29">
        <f t="shared" si="5"/>
        <v>98.04</v>
      </c>
      <c r="H41" s="10"/>
    </row>
    <row r="42" spans="1:8" x14ac:dyDescent="0.25">
      <c r="A42" s="4">
        <v>27</v>
      </c>
      <c r="B42" s="4" t="s">
        <v>10</v>
      </c>
      <c r="C42" s="5" t="s">
        <v>5</v>
      </c>
      <c r="D42" s="52">
        <v>101.16</v>
      </c>
      <c r="E42" s="39">
        <v>0.2</v>
      </c>
      <c r="F42" s="29">
        <f t="shared" si="4"/>
        <v>20.231999999999999</v>
      </c>
      <c r="G42" s="29">
        <f t="shared" si="5"/>
        <v>121.392</v>
      </c>
      <c r="H42" s="10"/>
    </row>
    <row r="43" spans="1:8" x14ac:dyDescent="0.25">
      <c r="A43" s="4">
        <v>28</v>
      </c>
      <c r="B43" s="4" t="s">
        <v>11</v>
      </c>
      <c r="C43" s="5" t="s">
        <v>5</v>
      </c>
      <c r="D43" s="52">
        <v>117.9</v>
      </c>
      <c r="E43" s="39">
        <v>0.2</v>
      </c>
      <c r="F43" s="29">
        <f t="shared" si="4"/>
        <v>23.579999999999984</v>
      </c>
      <c r="G43" s="29">
        <f t="shared" si="5"/>
        <v>141.47999999999999</v>
      </c>
      <c r="H43" s="10"/>
    </row>
    <row r="44" spans="1:8" x14ac:dyDescent="0.25">
      <c r="A44" s="4">
        <v>29</v>
      </c>
      <c r="B44" s="4" t="s">
        <v>12</v>
      </c>
      <c r="C44" s="5" t="s">
        <v>5</v>
      </c>
      <c r="D44" s="52">
        <v>159.75</v>
      </c>
      <c r="E44" s="39">
        <v>0.2</v>
      </c>
      <c r="F44" s="29">
        <f t="shared" si="4"/>
        <v>31.949999999999989</v>
      </c>
      <c r="G44" s="29">
        <f t="shared" si="5"/>
        <v>191.7</v>
      </c>
      <c r="H44" s="10"/>
    </row>
    <row r="45" spans="1:8" x14ac:dyDescent="0.25">
      <c r="A45" s="4">
        <v>30</v>
      </c>
      <c r="B45" s="4" t="s">
        <v>13</v>
      </c>
      <c r="C45" s="5" t="s">
        <v>5</v>
      </c>
      <c r="D45" s="52">
        <v>167.85</v>
      </c>
      <c r="E45" s="39">
        <v>0.2</v>
      </c>
      <c r="F45" s="29">
        <f t="shared" si="4"/>
        <v>33.569999999999993</v>
      </c>
      <c r="G45" s="29">
        <f t="shared" si="5"/>
        <v>201.42</v>
      </c>
      <c r="H45" s="10"/>
    </row>
    <row r="46" spans="1:8" x14ac:dyDescent="0.25">
      <c r="A46" s="4">
        <v>31</v>
      </c>
      <c r="B46" s="4" t="s">
        <v>14</v>
      </c>
      <c r="C46" s="5" t="s">
        <v>5</v>
      </c>
      <c r="D46" s="52">
        <v>196.15</v>
      </c>
      <c r="E46" s="39">
        <v>0.2</v>
      </c>
      <c r="F46" s="29">
        <f t="shared" si="4"/>
        <v>39.22999999999999</v>
      </c>
      <c r="G46" s="29">
        <f t="shared" si="5"/>
        <v>235.38</v>
      </c>
      <c r="H46" s="10"/>
    </row>
    <row r="47" spans="1:8" x14ac:dyDescent="0.25">
      <c r="A47" s="4">
        <v>32</v>
      </c>
      <c r="B47" s="4" t="s">
        <v>15</v>
      </c>
      <c r="C47" s="5" t="s">
        <v>5</v>
      </c>
      <c r="D47" s="52">
        <v>221.7</v>
      </c>
      <c r="E47" s="39">
        <v>0.2</v>
      </c>
      <c r="F47" s="29">
        <f t="shared" si="4"/>
        <v>44.339999999999975</v>
      </c>
      <c r="G47" s="29">
        <f t="shared" si="5"/>
        <v>266.03999999999996</v>
      </c>
      <c r="H47" s="10"/>
    </row>
    <row r="48" spans="1:8" x14ac:dyDescent="0.25">
      <c r="A48" s="21">
        <v>33</v>
      </c>
      <c r="B48" s="4" t="s">
        <v>16</v>
      </c>
      <c r="C48" s="5" t="s">
        <v>5</v>
      </c>
      <c r="D48" s="52">
        <v>405.63</v>
      </c>
      <c r="E48" s="39">
        <v>0.2</v>
      </c>
      <c r="F48" s="29">
        <f t="shared" si="4"/>
        <v>81.125999999999976</v>
      </c>
      <c r="G48" s="29">
        <f t="shared" si="5"/>
        <v>486.75599999999997</v>
      </c>
      <c r="H48" s="10"/>
    </row>
    <row r="50" spans="1:8" s="10" customFormat="1" x14ac:dyDescent="0.25">
      <c r="A50" s="37">
        <v>34</v>
      </c>
      <c r="B50" s="37" t="s">
        <v>18</v>
      </c>
      <c r="C50" s="38" t="s">
        <v>5</v>
      </c>
      <c r="D50" s="52">
        <v>15.02</v>
      </c>
      <c r="E50" s="39">
        <v>0.2</v>
      </c>
      <c r="F50" s="29">
        <f t="shared" ref="F50:F58" si="6">G50-D50</f>
        <v>3.0039999999999978</v>
      </c>
      <c r="G50" s="29">
        <f t="shared" ref="G50:G58" si="7">D50*1.2</f>
        <v>18.023999999999997</v>
      </c>
    </row>
    <row r="51" spans="1:8" s="10" customFormat="1" x14ac:dyDescent="0.25">
      <c r="A51" s="37">
        <v>35</v>
      </c>
      <c r="B51" s="37" t="s">
        <v>19</v>
      </c>
      <c r="C51" s="38" t="s">
        <v>5</v>
      </c>
      <c r="D51" s="52">
        <v>18.079999999999998</v>
      </c>
      <c r="E51" s="39">
        <v>0.2</v>
      </c>
      <c r="F51" s="29">
        <f t="shared" si="6"/>
        <v>3.6159999999999997</v>
      </c>
      <c r="G51" s="29">
        <f t="shared" si="7"/>
        <v>21.695999999999998</v>
      </c>
    </row>
    <row r="52" spans="1:8" s="10" customFormat="1" x14ac:dyDescent="0.25">
      <c r="A52" s="37">
        <v>36</v>
      </c>
      <c r="B52" s="37" t="s">
        <v>20</v>
      </c>
      <c r="C52" s="38" t="s">
        <v>5</v>
      </c>
      <c r="D52" s="52">
        <v>19.84</v>
      </c>
      <c r="E52" s="39">
        <v>0.2</v>
      </c>
      <c r="F52" s="29">
        <f t="shared" si="6"/>
        <v>3.968</v>
      </c>
      <c r="G52" s="29">
        <f t="shared" si="7"/>
        <v>23.808</v>
      </c>
    </row>
    <row r="53" spans="1:8" s="10" customFormat="1" x14ac:dyDescent="0.25">
      <c r="A53" s="37">
        <v>37</v>
      </c>
      <c r="B53" s="37" t="s">
        <v>21</v>
      </c>
      <c r="C53" s="38" t="s">
        <v>5</v>
      </c>
      <c r="D53" s="52">
        <v>21.49</v>
      </c>
      <c r="E53" s="39">
        <v>0.2</v>
      </c>
      <c r="F53" s="29">
        <f t="shared" si="6"/>
        <v>4.2979999999999983</v>
      </c>
      <c r="G53" s="29">
        <f t="shared" si="7"/>
        <v>25.787999999999997</v>
      </c>
    </row>
    <row r="54" spans="1:8" s="10" customFormat="1" x14ac:dyDescent="0.25">
      <c r="A54" s="37">
        <v>38</v>
      </c>
      <c r="B54" s="37" t="s">
        <v>22</v>
      </c>
      <c r="C54" s="38" t="s">
        <v>5</v>
      </c>
      <c r="D54" s="52">
        <v>24.73</v>
      </c>
      <c r="E54" s="39">
        <v>0.2</v>
      </c>
      <c r="F54" s="29">
        <f t="shared" si="6"/>
        <v>4.945999999999998</v>
      </c>
      <c r="G54" s="29">
        <f t="shared" si="7"/>
        <v>29.675999999999998</v>
      </c>
    </row>
    <row r="55" spans="1:8" s="10" customFormat="1" x14ac:dyDescent="0.25">
      <c r="A55" s="37">
        <v>39</v>
      </c>
      <c r="B55" s="37" t="s">
        <v>23</v>
      </c>
      <c r="C55" s="38" t="s">
        <v>5</v>
      </c>
      <c r="D55" s="52">
        <v>32.979999999999997</v>
      </c>
      <c r="E55" s="39">
        <v>0.2</v>
      </c>
      <c r="F55" s="29">
        <f t="shared" si="6"/>
        <v>6.5959999999999965</v>
      </c>
      <c r="G55" s="29">
        <f t="shared" si="7"/>
        <v>39.575999999999993</v>
      </c>
    </row>
    <row r="56" spans="1:8" s="10" customFormat="1" x14ac:dyDescent="0.25">
      <c r="A56" s="37">
        <v>40</v>
      </c>
      <c r="B56" s="37" t="s">
        <v>24</v>
      </c>
      <c r="C56" s="38" t="s">
        <v>5</v>
      </c>
      <c r="D56" s="52">
        <v>36.909999999999997</v>
      </c>
      <c r="E56" s="39">
        <v>0.2</v>
      </c>
      <c r="F56" s="29">
        <f t="shared" si="6"/>
        <v>7.3819999999999979</v>
      </c>
      <c r="G56" s="29">
        <f t="shared" si="7"/>
        <v>44.291999999999994</v>
      </c>
    </row>
    <row r="57" spans="1:8" s="10" customFormat="1" x14ac:dyDescent="0.25">
      <c r="A57" s="37">
        <v>41</v>
      </c>
      <c r="B57" s="37" t="s">
        <v>25</v>
      </c>
      <c r="C57" s="38" t="s">
        <v>5</v>
      </c>
      <c r="D57" s="52">
        <v>40.69</v>
      </c>
      <c r="E57" s="39">
        <v>0.2</v>
      </c>
      <c r="F57" s="29">
        <f t="shared" si="6"/>
        <v>8.1379999999999981</v>
      </c>
      <c r="G57" s="29">
        <f t="shared" si="7"/>
        <v>48.827999999999996</v>
      </c>
    </row>
    <row r="58" spans="1:8" s="10" customFormat="1" x14ac:dyDescent="0.25">
      <c r="A58" s="37">
        <v>42</v>
      </c>
      <c r="B58" s="37" t="s">
        <v>17</v>
      </c>
      <c r="C58" s="38" t="s">
        <v>5</v>
      </c>
      <c r="D58" s="52">
        <v>52.35</v>
      </c>
      <c r="E58" s="39">
        <v>0.2</v>
      </c>
      <c r="F58" s="29">
        <f t="shared" si="6"/>
        <v>10.469999999999999</v>
      </c>
      <c r="G58" s="29">
        <f t="shared" si="7"/>
        <v>62.82</v>
      </c>
    </row>
    <row r="59" spans="1:8" s="10" customFormat="1" x14ac:dyDescent="0.25">
      <c r="D59" s="49"/>
    </row>
    <row r="60" spans="1:8" s="10" customFormat="1" x14ac:dyDescent="0.25">
      <c r="A60" s="37">
        <v>43</v>
      </c>
      <c r="B60" s="37" t="s">
        <v>26</v>
      </c>
      <c r="C60" s="38" t="s">
        <v>5</v>
      </c>
      <c r="D60" s="52">
        <v>17.600000000000001</v>
      </c>
      <c r="E60" s="39">
        <v>0.2</v>
      </c>
      <c r="F60" s="29">
        <f t="shared" ref="F60:F68" si="8">G60-D60</f>
        <v>3.5199999999999996</v>
      </c>
      <c r="G60" s="29">
        <f t="shared" ref="G60:G68" si="9">D60*1.2</f>
        <v>21.12</v>
      </c>
      <c r="H60" s="22"/>
    </row>
    <row r="61" spans="1:8" s="10" customFormat="1" x14ac:dyDescent="0.25">
      <c r="A61" s="37">
        <v>44</v>
      </c>
      <c r="B61" s="37" t="s">
        <v>27</v>
      </c>
      <c r="C61" s="38" t="s">
        <v>5</v>
      </c>
      <c r="D61" s="52">
        <v>17.649999999999999</v>
      </c>
      <c r="E61" s="39">
        <v>0.2</v>
      </c>
      <c r="F61" s="29">
        <f t="shared" si="8"/>
        <v>3.5299999999999976</v>
      </c>
      <c r="G61" s="29">
        <f t="shared" si="9"/>
        <v>21.179999999999996</v>
      </c>
    </row>
    <row r="62" spans="1:8" s="10" customFormat="1" x14ac:dyDescent="0.25">
      <c r="A62" s="37">
        <v>45</v>
      </c>
      <c r="B62" s="37" t="s">
        <v>28</v>
      </c>
      <c r="C62" s="38" t="s">
        <v>5</v>
      </c>
      <c r="D62" s="52">
        <v>19.329999999999998</v>
      </c>
      <c r="E62" s="39">
        <v>0.2</v>
      </c>
      <c r="F62" s="29">
        <f t="shared" si="8"/>
        <v>3.8659999999999997</v>
      </c>
      <c r="G62" s="29">
        <f t="shared" si="9"/>
        <v>23.195999999999998</v>
      </c>
    </row>
    <row r="63" spans="1:8" s="10" customFormat="1" x14ac:dyDescent="0.25">
      <c r="A63" s="37">
        <v>46</v>
      </c>
      <c r="B63" s="37" t="s">
        <v>29</v>
      </c>
      <c r="C63" s="38" t="s">
        <v>5</v>
      </c>
      <c r="D63" s="52">
        <v>22.92</v>
      </c>
      <c r="E63" s="39">
        <v>0.2</v>
      </c>
      <c r="F63" s="29">
        <f t="shared" si="8"/>
        <v>4.5839999999999996</v>
      </c>
      <c r="G63" s="29">
        <f t="shared" si="9"/>
        <v>27.504000000000001</v>
      </c>
    </row>
    <row r="64" spans="1:8" s="10" customFormat="1" x14ac:dyDescent="0.25">
      <c r="A64" s="37">
        <v>47</v>
      </c>
      <c r="B64" s="37" t="s">
        <v>30</v>
      </c>
      <c r="C64" s="38" t="s">
        <v>5</v>
      </c>
      <c r="D64" s="52">
        <v>25.35</v>
      </c>
      <c r="E64" s="39">
        <v>0.2</v>
      </c>
      <c r="F64" s="29">
        <f t="shared" si="8"/>
        <v>5.07</v>
      </c>
      <c r="G64" s="29">
        <f t="shared" si="9"/>
        <v>30.42</v>
      </c>
    </row>
    <row r="65" spans="1:8" s="10" customFormat="1" x14ac:dyDescent="0.25">
      <c r="A65" s="37">
        <v>48</v>
      </c>
      <c r="B65" s="37" t="s">
        <v>31</v>
      </c>
      <c r="C65" s="38" t="s">
        <v>5</v>
      </c>
      <c r="D65" s="52">
        <v>32.700000000000003</v>
      </c>
      <c r="E65" s="39">
        <v>0.2</v>
      </c>
      <c r="F65" s="29">
        <f t="shared" si="8"/>
        <v>6.5399999999999991</v>
      </c>
      <c r="G65" s="29">
        <f t="shared" si="9"/>
        <v>39.24</v>
      </c>
    </row>
    <row r="66" spans="1:8" s="10" customFormat="1" x14ac:dyDescent="0.25">
      <c r="A66" s="37">
        <v>49</v>
      </c>
      <c r="B66" s="37" t="s">
        <v>32</v>
      </c>
      <c r="C66" s="38" t="s">
        <v>5</v>
      </c>
      <c r="D66" s="52">
        <v>38.78</v>
      </c>
      <c r="E66" s="39">
        <v>0.2</v>
      </c>
      <c r="F66" s="29">
        <f t="shared" si="8"/>
        <v>7.7560000000000002</v>
      </c>
      <c r="G66" s="29">
        <f t="shared" si="9"/>
        <v>46.536000000000001</v>
      </c>
    </row>
    <row r="67" spans="1:8" s="10" customFormat="1" x14ac:dyDescent="0.25">
      <c r="A67" s="37">
        <v>50</v>
      </c>
      <c r="B67" s="37" t="s">
        <v>33</v>
      </c>
      <c r="C67" s="38" t="s">
        <v>5</v>
      </c>
      <c r="D67" s="52">
        <v>45.78</v>
      </c>
      <c r="E67" s="39">
        <v>0.2</v>
      </c>
      <c r="F67" s="29">
        <f t="shared" si="8"/>
        <v>9.1559999999999988</v>
      </c>
      <c r="G67" s="29">
        <f t="shared" si="9"/>
        <v>54.936</v>
      </c>
    </row>
    <row r="68" spans="1:8" s="10" customFormat="1" x14ac:dyDescent="0.25">
      <c r="A68" s="37">
        <v>51</v>
      </c>
      <c r="B68" s="37" t="s">
        <v>34</v>
      </c>
      <c r="C68" s="38" t="s">
        <v>5</v>
      </c>
      <c r="D68" s="52">
        <v>65.09</v>
      </c>
      <c r="E68" s="39">
        <v>0.2</v>
      </c>
      <c r="F68" s="29">
        <f t="shared" si="8"/>
        <v>13.018000000000001</v>
      </c>
      <c r="G68" s="29">
        <f t="shared" si="9"/>
        <v>78.108000000000004</v>
      </c>
    </row>
    <row r="70" spans="1:8" x14ac:dyDescent="0.25">
      <c r="A70" s="4">
        <v>52</v>
      </c>
      <c r="B70" s="4" t="s">
        <v>35</v>
      </c>
      <c r="C70" s="5" t="s">
        <v>5</v>
      </c>
      <c r="D70" s="52">
        <v>24.25</v>
      </c>
      <c r="E70" s="39">
        <v>0.2</v>
      </c>
      <c r="F70" s="29">
        <f t="shared" ref="F70:F80" si="10">G70-D70</f>
        <v>4.8499999999999979</v>
      </c>
      <c r="G70" s="29">
        <f t="shared" ref="G70:G80" si="11">D70*1.2</f>
        <v>29.099999999999998</v>
      </c>
      <c r="H70" s="22"/>
    </row>
    <row r="71" spans="1:8" x14ac:dyDescent="0.25">
      <c r="A71" s="4">
        <v>53</v>
      </c>
      <c r="B71" s="4" t="s">
        <v>37</v>
      </c>
      <c r="C71" s="5" t="s">
        <v>5</v>
      </c>
      <c r="D71" s="52">
        <v>29.13</v>
      </c>
      <c r="E71" s="39">
        <v>0.2</v>
      </c>
      <c r="F71" s="29">
        <f t="shared" si="10"/>
        <v>5.825999999999997</v>
      </c>
      <c r="G71" s="29">
        <f t="shared" si="11"/>
        <v>34.955999999999996</v>
      </c>
      <c r="H71" s="10"/>
    </row>
    <row r="72" spans="1:8" x14ac:dyDescent="0.25">
      <c r="A72" s="4">
        <v>54</v>
      </c>
      <c r="B72" s="4" t="s">
        <v>38</v>
      </c>
      <c r="C72" s="5" t="s">
        <v>5</v>
      </c>
      <c r="D72" s="52">
        <v>30.38</v>
      </c>
      <c r="E72" s="39">
        <v>0.2</v>
      </c>
      <c r="F72" s="29">
        <f t="shared" si="10"/>
        <v>6.075999999999997</v>
      </c>
      <c r="G72" s="29">
        <f t="shared" si="11"/>
        <v>36.455999999999996</v>
      </c>
      <c r="H72" s="10"/>
    </row>
    <row r="73" spans="1:8" x14ac:dyDescent="0.25">
      <c r="A73" s="4">
        <v>55</v>
      </c>
      <c r="B73" s="4" t="s">
        <v>39</v>
      </c>
      <c r="C73" s="5" t="s">
        <v>5</v>
      </c>
      <c r="D73" s="52">
        <v>37.049999999999997</v>
      </c>
      <c r="E73" s="39">
        <v>0.2</v>
      </c>
      <c r="F73" s="29">
        <f t="shared" si="10"/>
        <v>7.4099999999999966</v>
      </c>
      <c r="G73" s="29">
        <f t="shared" si="11"/>
        <v>44.459999999999994</v>
      </c>
      <c r="H73" s="10"/>
    </row>
    <row r="74" spans="1:8" x14ac:dyDescent="0.25">
      <c r="A74" s="4">
        <v>56</v>
      </c>
      <c r="B74" s="4" t="s">
        <v>40</v>
      </c>
      <c r="C74" s="5" t="s">
        <v>5</v>
      </c>
      <c r="D74" s="52">
        <v>45.08</v>
      </c>
      <c r="E74" s="39">
        <v>0.2</v>
      </c>
      <c r="F74" s="29">
        <f t="shared" si="10"/>
        <v>9.0159999999999982</v>
      </c>
      <c r="G74" s="29">
        <f t="shared" si="11"/>
        <v>54.095999999999997</v>
      </c>
      <c r="H74" s="10"/>
    </row>
    <row r="75" spans="1:8" x14ac:dyDescent="0.25">
      <c r="A75" s="4">
        <v>57</v>
      </c>
      <c r="B75" s="4" t="s">
        <v>41</v>
      </c>
      <c r="C75" s="5" t="s">
        <v>5</v>
      </c>
      <c r="D75" s="52">
        <v>52.2</v>
      </c>
      <c r="E75" s="39">
        <v>0.2</v>
      </c>
      <c r="F75" s="29">
        <f t="shared" si="10"/>
        <v>10.439999999999998</v>
      </c>
      <c r="G75" s="29">
        <f t="shared" si="11"/>
        <v>62.64</v>
      </c>
      <c r="H75" s="10"/>
    </row>
    <row r="76" spans="1:8" x14ac:dyDescent="0.25">
      <c r="A76" s="4">
        <v>58</v>
      </c>
      <c r="B76" s="4" t="s">
        <v>42</v>
      </c>
      <c r="C76" s="5" t="s">
        <v>5</v>
      </c>
      <c r="D76" s="52">
        <v>72.62</v>
      </c>
      <c r="E76" s="39">
        <v>0.2</v>
      </c>
      <c r="F76" s="29">
        <f t="shared" si="10"/>
        <v>14.524000000000001</v>
      </c>
      <c r="G76" s="29">
        <f t="shared" si="11"/>
        <v>87.144000000000005</v>
      </c>
      <c r="H76" s="10"/>
    </row>
    <row r="77" spans="1:8" x14ac:dyDescent="0.25">
      <c r="A77" s="4">
        <v>59</v>
      </c>
      <c r="B77" s="4" t="s">
        <v>43</v>
      </c>
      <c r="C77" s="5" t="s">
        <v>5</v>
      </c>
      <c r="D77" s="52">
        <v>73.349999999999994</v>
      </c>
      <c r="E77" s="39">
        <v>0.2</v>
      </c>
      <c r="F77" s="29">
        <f t="shared" si="10"/>
        <v>14.670000000000002</v>
      </c>
      <c r="G77" s="29">
        <f t="shared" si="11"/>
        <v>88.02</v>
      </c>
      <c r="H77" s="10"/>
    </row>
    <row r="78" spans="1:8" x14ac:dyDescent="0.25">
      <c r="A78" s="4">
        <v>60</v>
      </c>
      <c r="B78" s="4" t="s">
        <v>44</v>
      </c>
      <c r="C78" s="5" t="s">
        <v>5</v>
      </c>
      <c r="D78" s="52">
        <v>84.12</v>
      </c>
      <c r="E78" s="39">
        <v>0.2</v>
      </c>
      <c r="F78" s="29">
        <f t="shared" si="10"/>
        <v>16.823999999999998</v>
      </c>
      <c r="G78" s="29">
        <f t="shared" si="11"/>
        <v>100.944</v>
      </c>
      <c r="H78" s="10"/>
    </row>
    <row r="79" spans="1:8" x14ac:dyDescent="0.25">
      <c r="A79" s="4">
        <v>61</v>
      </c>
      <c r="B79" s="4" t="s">
        <v>45</v>
      </c>
      <c r="C79" s="5" t="s">
        <v>5</v>
      </c>
      <c r="D79" s="52">
        <v>106.24</v>
      </c>
      <c r="E79" s="39">
        <v>0.2</v>
      </c>
      <c r="F79" s="29">
        <f t="shared" si="10"/>
        <v>21.24799999999999</v>
      </c>
      <c r="G79" s="29">
        <f t="shared" si="11"/>
        <v>127.48799999999999</v>
      </c>
      <c r="H79" s="10"/>
    </row>
    <row r="80" spans="1:8" x14ac:dyDescent="0.25">
      <c r="A80" s="4">
        <v>62</v>
      </c>
      <c r="B80" s="4" t="s">
        <v>46</v>
      </c>
      <c r="C80" s="5" t="s">
        <v>5</v>
      </c>
      <c r="D80" s="52">
        <v>179.97</v>
      </c>
      <c r="E80" s="39">
        <v>0.2</v>
      </c>
      <c r="F80" s="29">
        <f t="shared" si="10"/>
        <v>35.994</v>
      </c>
      <c r="G80" s="29">
        <f t="shared" si="11"/>
        <v>215.964</v>
      </c>
      <c r="H80" s="10"/>
    </row>
    <row r="81" spans="1:8" x14ac:dyDescent="0.25">
      <c r="B81" s="10"/>
    </row>
    <row r="82" spans="1:8" x14ac:dyDescent="0.25">
      <c r="A82" s="4">
        <v>63</v>
      </c>
      <c r="B82" s="4" t="s">
        <v>47</v>
      </c>
      <c r="C82" s="5" t="s">
        <v>5</v>
      </c>
      <c r="D82" s="52">
        <v>63.65</v>
      </c>
      <c r="E82" s="39">
        <v>0.2</v>
      </c>
      <c r="F82" s="29">
        <f t="shared" ref="F82:F92" si="12">G82-D82</f>
        <v>12.729999999999997</v>
      </c>
      <c r="G82" s="29">
        <f t="shared" ref="G82:G92" si="13">D82*1.2</f>
        <v>76.38</v>
      </c>
      <c r="H82" s="22"/>
    </row>
    <row r="83" spans="1:8" x14ac:dyDescent="0.25">
      <c r="A83" s="4">
        <v>64</v>
      </c>
      <c r="B83" s="4" t="s">
        <v>48</v>
      </c>
      <c r="C83" s="5" t="s">
        <v>5</v>
      </c>
      <c r="D83" s="52">
        <v>80.8</v>
      </c>
      <c r="E83" s="39">
        <v>0.2</v>
      </c>
      <c r="F83" s="29">
        <f t="shared" si="12"/>
        <v>16.159999999999997</v>
      </c>
      <c r="G83" s="29">
        <f t="shared" si="13"/>
        <v>96.96</v>
      </c>
      <c r="H83" s="10"/>
    </row>
    <row r="84" spans="1:8" x14ac:dyDescent="0.25">
      <c r="A84" s="4">
        <v>65</v>
      </c>
      <c r="B84" s="4" t="s">
        <v>49</v>
      </c>
      <c r="C84" s="5" t="s">
        <v>5</v>
      </c>
      <c r="D84" s="52">
        <v>82.85</v>
      </c>
      <c r="E84" s="39">
        <v>0.2</v>
      </c>
      <c r="F84" s="29">
        <f t="shared" si="12"/>
        <v>16.569999999999993</v>
      </c>
      <c r="G84" s="29">
        <f t="shared" si="13"/>
        <v>99.419999999999987</v>
      </c>
      <c r="H84" s="10"/>
    </row>
    <row r="85" spans="1:8" x14ac:dyDescent="0.25">
      <c r="A85" s="4">
        <v>66</v>
      </c>
      <c r="B85" s="4" t="s">
        <v>50</v>
      </c>
      <c r="C85" s="5" t="s">
        <v>5</v>
      </c>
      <c r="D85" s="52">
        <v>101.67</v>
      </c>
      <c r="E85" s="39">
        <v>0.2</v>
      </c>
      <c r="F85" s="29">
        <f t="shared" si="12"/>
        <v>20.333999999999989</v>
      </c>
      <c r="G85" s="29">
        <f t="shared" si="13"/>
        <v>122.00399999999999</v>
      </c>
      <c r="H85" s="10"/>
    </row>
    <row r="86" spans="1:8" x14ac:dyDescent="0.25">
      <c r="A86" s="4">
        <v>67</v>
      </c>
      <c r="B86" s="4" t="s">
        <v>51</v>
      </c>
      <c r="C86" s="5" t="s">
        <v>5</v>
      </c>
      <c r="D86" s="52">
        <v>122.78</v>
      </c>
      <c r="E86" s="39">
        <v>0.2</v>
      </c>
      <c r="F86" s="29">
        <f t="shared" si="12"/>
        <v>24.555999999999983</v>
      </c>
      <c r="G86" s="29">
        <f t="shared" si="13"/>
        <v>147.33599999999998</v>
      </c>
      <c r="H86" s="10"/>
    </row>
    <row r="87" spans="1:8" x14ac:dyDescent="0.25">
      <c r="A87" s="4">
        <v>68</v>
      </c>
      <c r="B87" s="4" t="s">
        <v>52</v>
      </c>
      <c r="C87" s="5" t="s">
        <v>5</v>
      </c>
      <c r="D87" s="52">
        <v>143.62</v>
      </c>
      <c r="E87" s="39">
        <v>0.2</v>
      </c>
      <c r="F87" s="29">
        <f t="shared" si="12"/>
        <v>28.72399999999999</v>
      </c>
      <c r="G87" s="29">
        <f t="shared" si="13"/>
        <v>172.34399999999999</v>
      </c>
      <c r="H87" s="10"/>
    </row>
    <row r="88" spans="1:8" x14ac:dyDescent="0.25">
      <c r="A88" s="4">
        <v>69</v>
      </c>
      <c r="B88" s="4" t="s">
        <v>53</v>
      </c>
      <c r="C88" s="5" t="s">
        <v>5</v>
      </c>
      <c r="D88" s="52">
        <v>200.45</v>
      </c>
      <c r="E88" s="39">
        <v>0.2</v>
      </c>
      <c r="F88" s="29">
        <f t="shared" si="12"/>
        <v>40.089999999999975</v>
      </c>
      <c r="G88" s="29">
        <f t="shared" si="13"/>
        <v>240.53999999999996</v>
      </c>
      <c r="H88" s="10"/>
    </row>
    <row r="89" spans="1:8" x14ac:dyDescent="0.25">
      <c r="A89" s="4">
        <v>70</v>
      </c>
      <c r="B89" s="4" t="s">
        <v>54</v>
      </c>
      <c r="C89" s="5" t="s">
        <v>5</v>
      </c>
      <c r="D89" s="52">
        <v>201.4</v>
      </c>
      <c r="E89" s="39">
        <v>0.2</v>
      </c>
      <c r="F89" s="29">
        <f t="shared" si="12"/>
        <v>40.28</v>
      </c>
      <c r="G89" s="29">
        <f t="shared" si="13"/>
        <v>241.68</v>
      </c>
      <c r="H89" s="10"/>
    </row>
    <row r="90" spans="1:8" x14ac:dyDescent="0.25">
      <c r="A90" s="4">
        <v>71</v>
      </c>
      <c r="B90" s="4" t="s">
        <v>55</v>
      </c>
      <c r="C90" s="5" t="s">
        <v>5</v>
      </c>
      <c r="D90" s="52">
        <v>232.87</v>
      </c>
      <c r="E90" s="39">
        <v>0.2</v>
      </c>
      <c r="F90" s="29">
        <f t="shared" si="12"/>
        <v>46.574000000000012</v>
      </c>
      <c r="G90" s="29">
        <f t="shared" si="13"/>
        <v>279.44400000000002</v>
      </c>
      <c r="H90" s="10"/>
    </row>
    <row r="91" spans="1:8" x14ac:dyDescent="0.25">
      <c r="A91" s="4">
        <v>72</v>
      </c>
      <c r="B91" s="4" t="s">
        <v>56</v>
      </c>
      <c r="C91" s="5" t="s">
        <v>5</v>
      </c>
      <c r="D91" s="52">
        <v>286.02999999999997</v>
      </c>
      <c r="E91" s="39">
        <v>0.2</v>
      </c>
      <c r="F91" s="29">
        <f t="shared" si="12"/>
        <v>57.20599999999996</v>
      </c>
      <c r="G91" s="29">
        <f t="shared" si="13"/>
        <v>343.23599999999993</v>
      </c>
      <c r="H91" s="10"/>
    </row>
    <row r="92" spans="1:8" x14ac:dyDescent="0.25">
      <c r="A92" s="4">
        <v>73</v>
      </c>
      <c r="B92" s="4" t="s">
        <v>57</v>
      </c>
      <c r="C92" s="5" t="s">
        <v>5</v>
      </c>
      <c r="D92" s="52">
        <v>471.5</v>
      </c>
      <c r="E92" s="39">
        <v>0.2</v>
      </c>
      <c r="F92" s="29">
        <f t="shared" si="12"/>
        <v>94.299999999999955</v>
      </c>
      <c r="G92" s="29">
        <f t="shared" si="13"/>
        <v>565.79999999999995</v>
      </c>
      <c r="H92" s="10"/>
    </row>
    <row r="94" spans="1:8" x14ac:dyDescent="0.25">
      <c r="A94" s="4">
        <v>74</v>
      </c>
      <c r="B94" s="4" t="s">
        <v>58</v>
      </c>
      <c r="C94" s="5" t="s">
        <v>5</v>
      </c>
      <c r="D94" s="52">
        <v>64.77</v>
      </c>
      <c r="E94" s="39">
        <v>0.2</v>
      </c>
      <c r="F94" s="29">
        <f t="shared" ref="F94:F104" si="14">G94-D94</f>
        <v>12.953999999999994</v>
      </c>
      <c r="G94" s="29">
        <f t="shared" ref="G94:G116" si="15">D94*1.2</f>
        <v>77.72399999999999</v>
      </c>
      <c r="H94" s="22"/>
    </row>
    <row r="95" spans="1:8" x14ac:dyDescent="0.25">
      <c r="A95" s="4">
        <v>75</v>
      </c>
      <c r="B95" s="4" t="s">
        <v>59</v>
      </c>
      <c r="C95" s="5" t="s">
        <v>5</v>
      </c>
      <c r="D95" s="52">
        <v>82.19</v>
      </c>
      <c r="E95" s="39">
        <v>0.2</v>
      </c>
      <c r="F95" s="29">
        <f t="shared" si="14"/>
        <v>16.438000000000002</v>
      </c>
      <c r="G95" s="29">
        <f t="shared" si="15"/>
        <v>98.628</v>
      </c>
      <c r="H95" s="10"/>
    </row>
    <row r="96" spans="1:8" x14ac:dyDescent="0.25">
      <c r="A96" s="4">
        <v>76</v>
      </c>
      <c r="B96" s="4" t="s">
        <v>60</v>
      </c>
      <c r="C96" s="5" t="s">
        <v>5</v>
      </c>
      <c r="D96" s="52">
        <v>84.14</v>
      </c>
      <c r="E96" s="39">
        <v>0.2</v>
      </c>
      <c r="F96" s="29">
        <f t="shared" si="14"/>
        <v>16.828000000000003</v>
      </c>
      <c r="G96" s="29">
        <f t="shared" si="15"/>
        <v>100.968</v>
      </c>
      <c r="H96" s="10"/>
    </row>
    <row r="97" spans="1:8" x14ac:dyDescent="0.25">
      <c r="A97" s="4">
        <v>77</v>
      </c>
      <c r="B97" s="4" t="s">
        <v>61</v>
      </c>
      <c r="C97" s="5" t="s">
        <v>5</v>
      </c>
      <c r="D97" s="52">
        <v>102.76</v>
      </c>
      <c r="E97" s="39">
        <v>0.2</v>
      </c>
      <c r="F97" s="29">
        <f t="shared" si="14"/>
        <v>20.551999999999992</v>
      </c>
      <c r="G97" s="29">
        <f t="shared" si="15"/>
        <v>123.312</v>
      </c>
      <c r="H97" s="10"/>
    </row>
    <row r="98" spans="1:8" x14ac:dyDescent="0.25">
      <c r="A98" s="4">
        <v>78</v>
      </c>
      <c r="B98" s="4" t="s">
        <v>62</v>
      </c>
      <c r="C98" s="5" t="s">
        <v>5</v>
      </c>
      <c r="D98" s="52">
        <v>123.92</v>
      </c>
      <c r="E98" s="39">
        <v>0.2</v>
      </c>
      <c r="F98" s="29">
        <f t="shared" si="14"/>
        <v>24.784000000000006</v>
      </c>
      <c r="G98" s="29">
        <f t="shared" si="15"/>
        <v>148.70400000000001</v>
      </c>
      <c r="H98" s="10"/>
    </row>
    <row r="99" spans="1:8" x14ac:dyDescent="0.25">
      <c r="A99" s="4">
        <v>79</v>
      </c>
      <c r="B99" s="4" t="s">
        <v>63</v>
      </c>
      <c r="C99" s="5" t="s">
        <v>5</v>
      </c>
      <c r="D99" s="52">
        <v>144.4</v>
      </c>
      <c r="E99" s="39">
        <v>0.2</v>
      </c>
      <c r="F99" s="29">
        <f t="shared" si="14"/>
        <v>28.879999999999995</v>
      </c>
      <c r="G99" s="29">
        <f t="shared" si="15"/>
        <v>173.28</v>
      </c>
      <c r="H99" s="10"/>
    </row>
    <row r="100" spans="1:8" x14ac:dyDescent="0.25">
      <c r="A100" s="4">
        <v>80</v>
      </c>
      <c r="B100" s="4" t="s">
        <v>64</v>
      </c>
      <c r="C100" s="5" t="s">
        <v>5</v>
      </c>
      <c r="D100" s="52">
        <v>201.56</v>
      </c>
      <c r="E100" s="39">
        <v>0.2</v>
      </c>
      <c r="F100" s="29">
        <f t="shared" si="14"/>
        <v>40.311999999999983</v>
      </c>
      <c r="G100" s="29">
        <f t="shared" si="15"/>
        <v>241.87199999999999</v>
      </c>
      <c r="H100" s="10"/>
    </row>
    <row r="101" spans="1:8" x14ac:dyDescent="0.25">
      <c r="A101" s="4">
        <v>81</v>
      </c>
      <c r="B101" s="4" t="s">
        <v>65</v>
      </c>
      <c r="C101" s="5" t="s">
        <v>5</v>
      </c>
      <c r="D101" s="52">
        <v>202.2</v>
      </c>
      <c r="E101" s="39">
        <v>0.2</v>
      </c>
      <c r="F101" s="29">
        <f t="shared" si="14"/>
        <v>40.44</v>
      </c>
      <c r="G101" s="29">
        <f t="shared" si="15"/>
        <v>242.64</v>
      </c>
      <c r="H101" s="10"/>
    </row>
    <row r="102" spans="1:8" x14ac:dyDescent="0.25">
      <c r="A102" s="4">
        <v>82</v>
      </c>
      <c r="B102" s="4" t="s">
        <v>66</v>
      </c>
      <c r="C102" s="5" t="s">
        <v>5</v>
      </c>
      <c r="D102" s="52">
        <v>233.9</v>
      </c>
      <c r="E102" s="39">
        <v>0.2</v>
      </c>
      <c r="F102" s="29">
        <f t="shared" si="14"/>
        <v>46.78</v>
      </c>
      <c r="G102" s="29">
        <f t="shared" si="15"/>
        <v>280.68</v>
      </c>
      <c r="H102" s="10"/>
    </row>
    <row r="103" spans="1:8" x14ac:dyDescent="0.25">
      <c r="A103" s="4">
        <v>83</v>
      </c>
      <c r="B103" s="4" t="s">
        <v>67</v>
      </c>
      <c r="C103" s="5" t="s">
        <v>5</v>
      </c>
      <c r="D103" s="52">
        <v>286.60000000000002</v>
      </c>
      <c r="E103" s="39">
        <v>0.2</v>
      </c>
      <c r="F103" s="29">
        <f t="shared" si="14"/>
        <v>57.319999999999993</v>
      </c>
      <c r="G103" s="29">
        <f t="shared" si="15"/>
        <v>343.92</v>
      </c>
      <c r="H103" s="10"/>
    </row>
    <row r="104" spans="1:8" x14ac:dyDescent="0.25">
      <c r="A104" s="4">
        <v>84</v>
      </c>
      <c r="B104" s="4" t="s">
        <v>68</v>
      </c>
      <c r="C104" s="5" t="s">
        <v>5</v>
      </c>
      <c r="D104" s="52">
        <v>472.79</v>
      </c>
      <c r="E104" s="39">
        <v>0.2</v>
      </c>
      <c r="F104" s="29">
        <f t="shared" si="14"/>
        <v>94.557999999999936</v>
      </c>
      <c r="G104" s="29">
        <f t="shared" si="15"/>
        <v>567.34799999999996</v>
      </c>
      <c r="H104" s="10"/>
    </row>
    <row r="106" spans="1:8" x14ac:dyDescent="0.25">
      <c r="A106" s="4">
        <v>85</v>
      </c>
      <c r="B106" s="4" t="s">
        <v>69</v>
      </c>
      <c r="C106" s="5" t="s">
        <v>5</v>
      </c>
      <c r="D106" s="52">
        <v>64.77</v>
      </c>
      <c r="E106" s="39">
        <v>0.2</v>
      </c>
      <c r="F106" s="29">
        <f t="shared" ref="F106:F116" si="16">G106-D106</f>
        <v>12.953999999999994</v>
      </c>
      <c r="G106" s="29">
        <f t="shared" si="15"/>
        <v>77.72399999999999</v>
      </c>
      <c r="H106" s="22"/>
    </row>
    <row r="107" spans="1:8" x14ac:dyDescent="0.25">
      <c r="A107" s="4">
        <v>86</v>
      </c>
      <c r="B107" s="4" t="s">
        <v>70</v>
      </c>
      <c r="C107" s="5" t="s">
        <v>5</v>
      </c>
      <c r="D107" s="52">
        <v>82.19</v>
      </c>
      <c r="E107" s="39">
        <v>0.2</v>
      </c>
      <c r="F107" s="29">
        <f t="shared" si="16"/>
        <v>16.438000000000002</v>
      </c>
      <c r="G107" s="29">
        <f t="shared" si="15"/>
        <v>98.628</v>
      </c>
      <c r="H107" s="10"/>
    </row>
    <row r="108" spans="1:8" x14ac:dyDescent="0.25">
      <c r="A108" s="4">
        <v>87</v>
      </c>
      <c r="B108" s="4" t="s">
        <v>71</v>
      </c>
      <c r="C108" s="5" t="s">
        <v>5</v>
      </c>
      <c r="D108" s="52">
        <v>84.14</v>
      </c>
      <c r="E108" s="39">
        <v>0.2</v>
      </c>
      <c r="F108" s="29">
        <f t="shared" si="16"/>
        <v>16.828000000000003</v>
      </c>
      <c r="G108" s="29">
        <f t="shared" si="15"/>
        <v>100.968</v>
      </c>
      <c r="H108" s="10"/>
    </row>
    <row r="109" spans="1:8" x14ac:dyDescent="0.25">
      <c r="A109" s="4">
        <v>88</v>
      </c>
      <c r="B109" s="4" t="s">
        <v>72</v>
      </c>
      <c r="C109" s="5" t="s">
        <v>5</v>
      </c>
      <c r="D109" s="52">
        <v>102.76</v>
      </c>
      <c r="E109" s="39">
        <v>0.2</v>
      </c>
      <c r="F109" s="29">
        <f t="shared" si="16"/>
        <v>20.551999999999992</v>
      </c>
      <c r="G109" s="29">
        <f t="shared" si="15"/>
        <v>123.312</v>
      </c>
      <c r="H109" s="10"/>
    </row>
    <row r="110" spans="1:8" x14ac:dyDescent="0.25">
      <c r="A110" s="4">
        <v>89</v>
      </c>
      <c r="B110" s="4" t="s">
        <v>73</v>
      </c>
      <c r="C110" s="5" t="s">
        <v>5</v>
      </c>
      <c r="D110" s="52">
        <v>123.92</v>
      </c>
      <c r="E110" s="39">
        <v>0.2</v>
      </c>
      <c r="F110" s="29">
        <f t="shared" si="16"/>
        <v>24.784000000000006</v>
      </c>
      <c r="G110" s="29">
        <f t="shared" si="15"/>
        <v>148.70400000000001</v>
      </c>
      <c r="H110" s="10"/>
    </row>
    <row r="111" spans="1:8" x14ac:dyDescent="0.25">
      <c r="A111" s="4">
        <v>90</v>
      </c>
      <c r="B111" s="4" t="s">
        <v>74</v>
      </c>
      <c r="C111" s="5" t="s">
        <v>5</v>
      </c>
      <c r="D111" s="52">
        <v>144.4</v>
      </c>
      <c r="E111" s="39">
        <v>0.2</v>
      </c>
      <c r="F111" s="29">
        <f t="shared" si="16"/>
        <v>28.879999999999995</v>
      </c>
      <c r="G111" s="29">
        <f t="shared" si="15"/>
        <v>173.28</v>
      </c>
      <c r="H111" s="10"/>
    </row>
    <row r="112" spans="1:8" x14ac:dyDescent="0.25">
      <c r="A112" s="4">
        <v>91</v>
      </c>
      <c r="B112" s="4" t="s">
        <v>75</v>
      </c>
      <c r="C112" s="5" t="s">
        <v>5</v>
      </c>
      <c r="D112" s="52">
        <v>201.56</v>
      </c>
      <c r="E112" s="39">
        <v>0.2</v>
      </c>
      <c r="F112" s="29">
        <f t="shared" si="16"/>
        <v>40.311999999999983</v>
      </c>
      <c r="G112" s="29">
        <f t="shared" si="15"/>
        <v>241.87199999999999</v>
      </c>
      <c r="H112" s="10"/>
    </row>
    <row r="113" spans="1:8" x14ac:dyDescent="0.25">
      <c r="A113" s="4">
        <v>92</v>
      </c>
      <c r="B113" s="4" t="s">
        <v>76</v>
      </c>
      <c r="C113" s="5" t="s">
        <v>5</v>
      </c>
      <c r="D113" s="52">
        <v>202.2</v>
      </c>
      <c r="E113" s="39">
        <v>0.2</v>
      </c>
      <c r="F113" s="29">
        <f t="shared" si="16"/>
        <v>40.44</v>
      </c>
      <c r="G113" s="29">
        <f t="shared" si="15"/>
        <v>242.64</v>
      </c>
      <c r="H113" s="10"/>
    </row>
    <row r="114" spans="1:8" x14ac:dyDescent="0.25">
      <c r="A114" s="4">
        <v>93</v>
      </c>
      <c r="B114" s="4" t="s">
        <v>77</v>
      </c>
      <c r="C114" s="5" t="s">
        <v>5</v>
      </c>
      <c r="D114" s="52">
        <v>233.9</v>
      </c>
      <c r="E114" s="39">
        <v>0.2</v>
      </c>
      <c r="F114" s="29">
        <f t="shared" si="16"/>
        <v>46.78</v>
      </c>
      <c r="G114" s="29">
        <f t="shared" si="15"/>
        <v>280.68</v>
      </c>
      <c r="H114" s="10"/>
    </row>
    <row r="115" spans="1:8" x14ac:dyDescent="0.25">
      <c r="A115" s="4">
        <v>94</v>
      </c>
      <c r="B115" s="4" t="s">
        <v>78</v>
      </c>
      <c r="C115" s="5" t="s">
        <v>5</v>
      </c>
      <c r="D115" s="52">
        <v>286.60000000000002</v>
      </c>
      <c r="E115" s="39">
        <v>0.2</v>
      </c>
      <c r="F115" s="29">
        <f t="shared" si="16"/>
        <v>57.319999999999993</v>
      </c>
      <c r="G115" s="29">
        <f t="shared" si="15"/>
        <v>343.92</v>
      </c>
      <c r="H115" s="10"/>
    </row>
    <row r="116" spans="1:8" x14ac:dyDescent="0.25">
      <c r="A116" s="4">
        <v>95</v>
      </c>
      <c r="B116" s="4" t="s">
        <v>79</v>
      </c>
      <c r="C116" s="5" t="s">
        <v>5</v>
      </c>
      <c r="D116" s="52">
        <v>472.79</v>
      </c>
      <c r="E116" s="39">
        <v>0.2</v>
      </c>
      <c r="F116" s="29">
        <f t="shared" si="16"/>
        <v>94.557999999999936</v>
      </c>
      <c r="G116" s="29">
        <f t="shared" si="15"/>
        <v>567.34799999999996</v>
      </c>
      <c r="H116" s="10"/>
    </row>
    <row r="117" spans="1:8" x14ac:dyDescent="0.25">
      <c r="B117" s="10"/>
    </row>
    <row r="118" spans="1:8" x14ac:dyDescent="0.25">
      <c r="A118" s="4">
        <v>96</v>
      </c>
      <c r="B118" s="4" t="s">
        <v>80</v>
      </c>
      <c r="C118" s="5" t="s">
        <v>5</v>
      </c>
      <c r="D118" s="52">
        <v>61.78</v>
      </c>
      <c r="E118" s="39">
        <v>0.2</v>
      </c>
      <c r="F118" s="29">
        <f t="shared" ref="F118:F128" si="17">G118-D118</f>
        <v>12.355999999999995</v>
      </c>
      <c r="G118" s="29">
        <f t="shared" ref="G118:G128" si="18">D118*1.2</f>
        <v>74.135999999999996</v>
      </c>
      <c r="H118" s="22"/>
    </row>
    <row r="119" spans="1:8" x14ac:dyDescent="0.25">
      <c r="A119" s="4">
        <v>97</v>
      </c>
      <c r="B119" s="4" t="s">
        <v>81</v>
      </c>
      <c r="C119" s="5" t="s">
        <v>5</v>
      </c>
      <c r="D119" s="52">
        <v>78.459999999999994</v>
      </c>
      <c r="E119" s="39">
        <v>0.2</v>
      </c>
      <c r="F119" s="29">
        <f t="shared" si="17"/>
        <v>15.691999999999993</v>
      </c>
      <c r="G119" s="29">
        <f t="shared" si="18"/>
        <v>94.151999999999987</v>
      </c>
      <c r="H119" s="10"/>
    </row>
    <row r="120" spans="1:8" x14ac:dyDescent="0.25">
      <c r="A120" s="4">
        <v>98</v>
      </c>
      <c r="B120" s="4" t="s">
        <v>82</v>
      </c>
      <c r="C120" s="5" t="s">
        <v>5</v>
      </c>
      <c r="D120" s="52">
        <v>85.88</v>
      </c>
      <c r="E120" s="39">
        <v>0.2</v>
      </c>
      <c r="F120" s="29">
        <f t="shared" si="17"/>
        <v>17.176000000000002</v>
      </c>
      <c r="G120" s="29">
        <f t="shared" si="18"/>
        <v>103.056</v>
      </c>
      <c r="H120" s="10"/>
    </row>
    <row r="121" spans="1:8" x14ac:dyDescent="0.25">
      <c r="A121" s="4">
        <v>99</v>
      </c>
      <c r="B121" s="4" t="s">
        <v>83</v>
      </c>
      <c r="C121" s="5" t="s">
        <v>5</v>
      </c>
      <c r="D121" s="52">
        <v>107.93</v>
      </c>
      <c r="E121" s="39">
        <v>0.2</v>
      </c>
      <c r="F121" s="29">
        <f t="shared" si="17"/>
        <v>21.585999999999984</v>
      </c>
      <c r="G121" s="29">
        <f t="shared" si="18"/>
        <v>129.51599999999999</v>
      </c>
      <c r="H121" s="10"/>
    </row>
    <row r="122" spans="1:8" x14ac:dyDescent="0.25">
      <c r="A122" s="4">
        <v>100</v>
      </c>
      <c r="B122" s="4" t="s">
        <v>84</v>
      </c>
      <c r="C122" s="5" t="s">
        <v>5</v>
      </c>
      <c r="D122" s="52">
        <v>132.99</v>
      </c>
      <c r="E122" s="39">
        <v>0.2</v>
      </c>
      <c r="F122" s="29">
        <f t="shared" si="17"/>
        <v>26.597999999999985</v>
      </c>
      <c r="G122" s="29">
        <f t="shared" si="18"/>
        <v>159.58799999999999</v>
      </c>
      <c r="H122" s="10"/>
    </row>
    <row r="123" spans="1:8" x14ac:dyDescent="0.25">
      <c r="A123" s="4">
        <v>101</v>
      </c>
      <c r="B123" s="4" t="s">
        <v>85</v>
      </c>
      <c r="C123" s="5" t="s">
        <v>5</v>
      </c>
      <c r="D123" s="52">
        <v>155.86000000000001</v>
      </c>
      <c r="E123" s="39">
        <v>0.2</v>
      </c>
      <c r="F123" s="29">
        <f t="shared" si="17"/>
        <v>31.171999999999997</v>
      </c>
      <c r="G123" s="29">
        <f t="shared" si="18"/>
        <v>187.03200000000001</v>
      </c>
      <c r="H123" s="10"/>
    </row>
    <row r="124" spans="1:8" x14ac:dyDescent="0.25">
      <c r="A124" s="4">
        <v>102</v>
      </c>
      <c r="B124" s="4" t="s">
        <v>86</v>
      </c>
      <c r="C124" s="5" t="s">
        <v>5</v>
      </c>
      <c r="D124" s="52">
        <v>223.15</v>
      </c>
      <c r="E124" s="39">
        <v>0.2</v>
      </c>
      <c r="F124" s="29">
        <f t="shared" si="17"/>
        <v>44.629999999999967</v>
      </c>
      <c r="G124" s="29">
        <f t="shared" si="18"/>
        <v>267.77999999999997</v>
      </c>
      <c r="H124" s="10"/>
    </row>
    <row r="125" spans="1:8" x14ac:dyDescent="0.25">
      <c r="A125" s="4">
        <v>103</v>
      </c>
      <c r="B125" s="4" t="s">
        <v>87</v>
      </c>
      <c r="C125" s="5" t="s">
        <v>5</v>
      </c>
      <c r="D125" s="52">
        <v>224.98</v>
      </c>
      <c r="E125" s="39">
        <v>0.2</v>
      </c>
      <c r="F125" s="29">
        <f t="shared" si="17"/>
        <v>44.996000000000009</v>
      </c>
      <c r="G125" s="29">
        <f t="shared" si="18"/>
        <v>269.976</v>
      </c>
      <c r="H125" s="10"/>
    </row>
    <row r="126" spans="1:8" x14ac:dyDescent="0.25">
      <c r="A126" s="4">
        <v>104</v>
      </c>
      <c r="B126" s="4" t="s">
        <v>88</v>
      </c>
      <c r="C126" s="5" t="s">
        <v>5</v>
      </c>
      <c r="D126" s="52">
        <v>260.35000000000002</v>
      </c>
      <c r="E126" s="39">
        <v>0.2</v>
      </c>
      <c r="F126" s="29">
        <f t="shared" si="17"/>
        <v>52.069999999999993</v>
      </c>
      <c r="G126" s="29">
        <f t="shared" si="18"/>
        <v>312.42</v>
      </c>
      <c r="H126" s="10"/>
    </row>
    <row r="127" spans="1:8" x14ac:dyDescent="0.25">
      <c r="A127" s="4">
        <v>105</v>
      </c>
      <c r="B127" s="4" t="s">
        <v>89</v>
      </c>
      <c r="C127" s="5" t="s">
        <v>5</v>
      </c>
      <c r="D127" s="52">
        <v>328.46</v>
      </c>
      <c r="E127" s="39">
        <v>0.2</v>
      </c>
      <c r="F127" s="29">
        <f t="shared" si="17"/>
        <v>65.692000000000007</v>
      </c>
      <c r="G127" s="29">
        <f t="shared" si="18"/>
        <v>394.15199999999999</v>
      </c>
      <c r="H127" s="10"/>
    </row>
    <row r="128" spans="1:8" x14ac:dyDescent="0.25">
      <c r="A128" s="4">
        <v>106</v>
      </c>
      <c r="B128" s="4" t="s">
        <v>90</v>
      </c>
      <c r="C128" s="5" t="s">
        <v>5</v>
      </c>
      <c r="D128" s="52">
        <v>555.32000000000005</v>
      </c>
      <c r="E128" s="39">
        <v>0.2</v>
      </c>
      <c r="F128" s="29">
        <f t="shared" si="17"/>
        <v>111.06399999999996</v>
      </c>
      <c r="G128" s="29">
        <f t="shared" si="18"/>
        <v>666.38400000000001</v>
      </c>
      <c r="H128" s="10"/>
    </row>
    <row r="129" spans="1:8" x14ac:dyDescent="0.25">
      <c r="B129" s="10"/>
    </row>
    <row r="130" spans="1:8" ht="26.25" x14ac:dyDescent="0.25">
      <c r="A130" s="40">
        <v>107</v>
      </c>
      <c r="B130" s="9" t="s">
        <v>91</v>
      </c>
      <c r="C130" s="5" t="s">
        <v>5</v>
      </c>
      <c r="D130" s="52">
        <v>49.93</v>
      </c>
      <c r="E130" s="39">
        <v>0.2</v>
      </c>
      <c r="F130" s="29">
        <f t="shared" ref="F130:F140" si="19">G130-D130</f>
        <v>9.9859999999999971</v>
      </c>
      <c r="G130" s="29">
        <f t="shared" ref="G130:G140" si="20">D130*1.2</f>
        <v>59.915999999999997</v>
      </c>
      <c r="H130" s="22"/>
    </row>
    <row r="131" spans="1:8" ht="26.25" x14ac:dyDescent="0.25">
      <c r="A131" s="40">
        <v>108</v>
      </c>
      <c r="B131" s="9" t="s">
        <v>92</v>
      </c>
      <c r="C131" s="5" t="s">
        <v>5</v>
      </c>
      <c r="D131" s="52">
        <v>67.17</v>
      </c>
      <c r="E131" s="39">
        <v>0.2</v>
      </c>
      <c r="F131" s="29">
        <f t="shared" si="19"/>
        <v>13.433999999999997</v>
      </c>
      <c r="G131" s="29">
        <f t="shared" si="20"/>
        <v>80.603999999999999</v>
      </c>
      <c r="H131" s="10"/>
    </row>
    <row r="132" spans="1:8" ht="26.25" x14ac:dyDescent="0.25">
      <c r="A132" s="40">
        <v>109</v>
      </c>
      <c r="B132" s="9" t="s">
        <v>93</v>
      </c>
      <c r="C132" s="5" t="s">
        <v>5</v>
      </c>
      <c r="D132" s="52">
        <v>68.63</v>
      </c>
      <c r="E132" s="39">
        <v>0.2</v>
      </c>
      <c r="F132" s="29">
        <f t="shared" si="19"/>
        <v>13.725999999999999</v>
      </c>
      <c r="G132" s="29">
        <f t="shared" si="20"/>
        <v>82.355999999999995</v>
      </c>
      <c r="H132" s="10"/>
    </row>
    <row r="133" spans="1:8" ht="26.25" x14ac:dyDescent="0.25">
      <c r="A133" s="40">
        <v>110</v>
      </c>
      <c r="B133" s="9" t="s">
        <v>94</v>
      </c>
      <c r="C133" s="5" t="s">
        <v>5</v>
      </c>
      <c r="D133" s="52">
        <v>84.43</v>
      </c>
      <c r="E133" s="39">
        <v>0.2</v>
      </c>
      <c r="F133" s="29">
        <f t="shared" si="19"/>
        <v>16.885999999999996</v>
      </c>
      <c r="G133" s="29">
        <f t="shared" si="20"/>
        <v>101.316</v>
      </c>
      <c r="H133" s="10"/>
    </row>
    <row r="134" spans="1:8" ht="26.25" x14ac:dyDescent="0.25">
      <c r="A134" s="40">
        <v>111</v>
      </c>
      <c r="B134" s="9" t="s">
        <v>120</v>
      </c>
      <c r="C134" s="5" t="s">
        <v>5</v>
      </c>
      <c r="D134" s="52">
        <v>108.74</v>
      </c>
      <c r="E134" s="39">
        <v>0.2</v>
      </c>
      <c r="F134" s="29">
        <f t="shared" si="19"/>
        <v>21.748000000000005</v>
      </c>
      <c r="G134" s="29">
        <f t="shared" si="20"/>
        <v>130.488</v>
      </c>
      <c r="H134" s="10"/>
    </row>
    <row r="135" spans="1:8" ht="26.25" x14ac:dyDescent="0.25">
      <c r="A135" s="40">
        <v>112</v>
      </c>
      <c r="B135" s="9" t="s">
        <v>95</v>
      </c>
      <c r="C135" s="5" t="s">
        <v>5</v>
      </c>
      <c r="D135" s="52">
        <v>121.69</v>
      </c>
      <c r="E135" s="39">
        <v>0.2</v>
      </c>
      <c r="F135" s="29">
        <f t="shared" si="19"/>
        <v>24.337999999999994</v>
      </c>
      <c r="G135" s="29">
        <f t="shared" si="20"/>
        <v>146.02799999999999</v>
      </c>
      <c r="H135" s="10"/>
    </row>
    <row r="136" spans="1:8" ht="26.25" x14ac:dyDescent="0.25">
      <c r="A136" s="40">
        <v>113</v>
      </c>
      <c r="B136" s="9" t="s">
        <v>96</v>
      </c>
      <c r="C136" s="5" t="s">
        <v>5</v>
      </c>
      <c r="D136" s="52">
        <v>207.16</v>
      </c>
      <c r="E136" s="39">
        <v>0.2</v>
      </c>
      <c r="F136" s="29">
        <f t="shared" si="19"/>
        <v>41.431999999999988</v>
      </c>
      <c r="G136" s="29">
        <f t="shared" si="20"/>
        <v>248.59199999999998</v>
      </c>
      <c r="H136" s="10"/>
    </row>
    <row r="137" spans="1:8" ht="26.25" x14ac:dyDescent="0.25">
      <c r="A137" s="40">
        <v>114</v>
      </c>
      <c r="B137" s="9" t="s">
        <v>97</v>
      </c>
      <c r="C137" s="5" t="s">
        <v>5</v>
      </c>
      <c r="D137" s="52">
        <v>216.61</v>
      </c>
      <c r="E137" s="39">
        <v>0.2</v>
      </c>
      <c r="F137" s="29">
        <f t="shared" si="19"/>
        <v>43.322000000000003</v>
      </c>
      <c r="G137" s="29">
        <f t="shared" si="20"/>
        <v>259.93200000000002</v>
      </c>
      <c r="H137" s="10"/>
    </row>
    <row r="138" spans="1:8" ht="26.25" x14ac:dyDescent="0.25">
      <c r="A138" s="40">
        <v>115</v>
      </c>
      <c r="B138" s="9" t="s">
        <v>98</v>
      </c>
      <c r="C138" s="5" t="s">
        <v>5</v>
      </c>
      <c r="D138" s="52">
        <v>247.33</v>
      </c>
      <c r="E138" s="39">
        <v>0.2</v>
      </c>
      <c r="F138" s="29">
        <f t="shared" si="19"/>
        <v>49.46599999999998</v>
      </c>
      <c r="G138" s="29">
        <f t="shared" si="20"/>
        <v>296.79599999999999</v>
      </c>
      <c r="H138" s="10"/>
    </row>
    <row r="139" spans="1:8" ht="26.25" x14ac:dyDescent="0.25">
      <c r="A139" s="40">
        <v>116</v>
      </c>
      <c r="B139" s="9" t="s">
        <v>99</v>
      </c>
      <c r="C139" s="5" t="s">
        <v>5</v>
      </c>
      <c r="D139" s="52">
        <v>308.3</v>
      </c>
      <c r="E139" s="39">
        <v>0.2</v>
      </c>
      <c r="F139" s="29">
        <f t="shared" si="19"/>
        <v>61.659999999999968</v>
      </c>
      <c r="G139" s="29">
        <f t="shared" si="20"/>
        <v>369.96</v>
      </c>
      <c r="H139" s="10"/>
    </row>
    <row r="140" spans="1:8" ht="26.25" x14ac:dyDescent="0.25">
      <c r="A140" s="40">
        <v>117</v>
      </c>
      <c r="B140" s="9" t="s">
        <v>119</v>
      </c>
      <c r="C140" s="5" t="s">
        <v>5</v>
      </c>
      <c r="D140" s="52">
        <v>538.37</v>
      </c>
      <c r="E140" s="39">
        <v>0.2</v>
      </c>
      <c r="F140" s="29">
        <f t="shared" si="19"/>
        <v>107.67399999999998</v>
      </c>
      <c r="G140" s="29">
        <f t="shared" si="20"/>
        <v>646.04399999999998</v>
      </c>
      <c r="H140" s="10"/>
    </row>
    <row r="141" spans="1:8" x14ac:dyDescent="0.25">
      <c r="B141" s="10"/>
    </row>
    <row r="142" spans="1:8" ht="26.25" x14ac:dyDescent="0.25">
      <c r="A142" s="40">
        <v>118</v>
      </c>
      <c r="B142" s="9" t="s">
        <v>178</v>
      </c>
      <c r="C142" s="5" t="s">
        <v>5</v>
      </c>
      <c r="D142" s="52">
        <v>49.66</v>
      </c>
      <c r="E142" s="39">
        <v>0.2</v>
      </c>
      <c r="F142" s="29">
        <f t="shared" ref="F142:F163" si="21">G142-D142</f>
        <v>9.9319999999999951</v>
      </c>
      <c r="G142" s="29">
        <f t="shared" ref="G142:G163" si="22">D142*1.2</f>
        <v>59.591999999999992</v>
      </c>
      <c r="H142" s="22"/>
    </row>
    <row r="143" spans="1:8" ht="26.25" x14ac:dyDescent="0.25">
      <c r="A143" s="40">
        <v>119</v>
      </c>
      <c r="B143" s="9" t="s">
        <v>179</v>
      </c>
      <c r="C143" s="5" t="s">
        <v>5</v>
      </c>
      <c r="D143" s="52">
        <v>49.66</v>
      </c>
      <c r="E143" s="39">
        <v>0.2</v>
      </c>
      <c r="F143" s="29">
        <f t="shared" si="21"/>
        <v>9.9319999999999951</v>
      </c>
      <c r="G143" s="29">
        <f t="shared" si="22"/>
        <v>59.591999999999992</v>
      </c>
      <c r="H143" s="10"/>
    </row>
    <row r="144" spans="1:8" ht="26.25" x14ac:dyDescent="0.25">
      <c r="A144" s="40">
        <v>120</v>
      </c>
      <c r="B144" s="9" t="s">
        <v>180</v>
      </c>
      <c r="C144" s="5" t="s">
        <v>5</v>
      </c>
      <c r="D144" s="52">
        <v>57.81</v>
      </c>
      <c r="E144" s="39">
        <v>0.2</v>
      </c>
      <c r="F144" s="29">
        <f t="shared" si="21"/>
        <v>11.561999999999998</v>
      </c>
      <c r="G144" s="29">
        <f t="shared" si="22"/>
        <v>69.372</v>
      </c>
      <c r="H144" s="10"/>
    </row>
    <row r="145" spans="1:8" ht="26.25" x14ac:dyDescent="0.25">
      <c r="A145" s="40">
        <v>121</v>
      </c>
      <c r="B145" s="9" t="s">
        <v>181</v>
      </c>
      <c r="C145" s="5" t="s">
        <v>5</v>
      </c>
      <c r="D145" s="52">
        <v>57.81</v>
      </c>
      <c r="E145" s="39">
        <v>0.2</v>
      </c>
      <c r="F145" s="29">
        <f t="shared" si="21"/>
        <v>11.561999999999998</v>
      </c>
      <c r="G145" s="29">
        <f t="shared" si="22"/>
        <v>69.372</v>
      </c>
      <c r="H145" s="10"/>
    </row>
    <row r="146" spans="1:8" ht="26.25" x14ac:dyDescent="0.25">
      <c r="A146" s="40">
        <v>122</v>
      </c>
      <c r="B146" s="9" t="s">
        <v>182</v>
      </c>
      <c r="C146" s="5" t="s">
        <v>5</v>
      </c>
      <c r="D146" s="52">
        <v>64.27</v>
      </c>
      <c r="E146" s="39">
        <v>0.2</v>
      </c>
      <c r="F146" s="29">
        <f t="shared" si="21"/>
        <v>12.853999999999999</v>
      </c>
      <c r="G146" s="29">
        <f t="shared" si="22"/>
        <v>77.123999999999995</v>
      </c>
      <c r="H146" s="10"/>
    </row>
    <row r="147" spans="1:8" ht="26.25" x14ac:dyDescent="0.25">
      <c r="A147" s="40">
        <v>123</v>
      </c>
      <c r="B147" s="9" t="s">
        <v>182</v>
      </c>
      <c r="C147" s="5" t="s">
        <v>5</v>
      </c>
      <c r="D147" s="52">
        <v>64.27</v>
      </c>
      <c r="E147" s="39">
        <v>0.2</v>
      </c>
      <c r="F147" s="29">
        <f t="shared" ref="F147" si="23">G147-D147</f>
        <v>12.853999999999999</v>
      </c>
      <c r="G147" s="29">
        <f t="shared" ref="G147" si="24">D147*1.2</f>
        <v>77.123999999999995</v>
      </c>
      <c r="H147" s="10"/>
    </row>
    <row r="148" spans="1:8" ht="26.25" x14ac:dyDescent="0.25">
      <c r="A148" s="40">
        <v>124</v>
      </c>
      <c r="B148" s="9" t="s">
        <v>183</v>
      </c>
      <c r="C148" s="5" t="s">
        <v>5</v>
      </c>
      <c r="D148" s="52">
        <v>80.52</v>
      </c>
      <c r="E148" s="39">
        <v>0.2</v>
      </c>
      <c r="F148" s="29">
        <f t="shared" si="21"/>
        <v>16.103999999999999</v>
      </c>
      <c r="G148" s="29">
        <f t="shared" si="22"/>
        <v>96.623999999999995</v>
      </c>
      <c r="H148" s="10"/>
    </row>
    <row r="149" spans="1:8" ht="26.25" x14ac:dyDescent="0.25">
      <c r="A149" s="40">
        <v>125</v>
      </c>
      <c r="B149" s="9" t="s">
        <v>184</v>
      </c>
      <c r="C149" s="5" t="s">
        <v>5</v>
      </c>
      <c r="D149" s="52">
        <v>80.52</v>
      </c>
      <c r="E149" s="39">
        <v>0.2</v>
      </c>
      <c r="F149" s="29">
        <f t="shared" si="21"/>
        <v>16.103999999999999</v>
      </c>
      <c r="G149" s="29">
        <f t="shared" si="22"/>
        <v>96.623999999999995</v>
      </c>
      <c r="H149" s="10"/>
    </row>
    <row r="150" spans="1:8" ht="26.25" x14ac:dyDescent="0.25">
      <c r="A150" s="40">
        <v>126</v>
      </c>
      <c r="B150" s="9" t="s">
        <v>188</v>
      </c>
      <c r="C150" s="5" t="s">
        <v>5</v>
      </c>
      <c r="D150" s="52">
        <v>103</v>
      </c>
      <c r="E150" s="39">
        <v>0.2</v>
      </c>
      <c r="F150" s="29">
        <f t="shared" si="21"/>
        <v>20.599999999999994</v>
      </c>
      <c r="G150" s="29">
        <f t="shared" si="22"/>
        <v>123.6</v>
      </c>
      <c r="H150" s="10"/>
    </row>
    <row r="151" spans="1:8" ht="26.25" x14ac:dyDescent="0.25">
      <c r="A151" s="40">
        <v>127</v>
      </c>
      <c r="B151" s="9" t="s">
        <v>187</v>
      </c>
      <c r="C151" s="5" t="s">
        <v>5</v>
      </c>
      <c r="D151" s="52">
        <v>103</v>
      </c>
      <c r="E151" s="39">
        <v>0.2</v>
      </c>
      <c r="F151" s="29">
        <f t="shared" si="21"/>
        <v>20.599999999999994</v>
      </c>
      <c r="G151" s="29">
        <f t="shared" si="22"/>
        <v>123.6</v>
      </c>
      <c r="H151" s="10"/>
    </row>
    <row r="152" spans="1:8" ht="26.25" x14ac:dyDescent="0.25">
      <c r="A152" s="40">
        <v>128</v>
      </c>
      <c r="B152" s="9" t="s">
        <v>186</v>
      </c>
      <c r="C152" s="5" t="s">
        <v>5</v>
      </c>
      <c r="D152" s="52">
        <v>120.94</v>
      </c>
      <c r="E152" s="39">
        <v>0.2</v>
      </c>
      <c r="F152" s="29">
        <f t="shared" si="21"/>
        <v>24.187999999999988</v>
      </c>
      <c r="G152" s="29">
        <f t="shared" si="22"/>
        <v>145.12799999999999</v>
      </c>
      <c r="H152" s="10"/>
    </row>
    <row r="153" spans="1:8" ht="26.25" x14ac:dyDescent="0.25">
      <c r="A153" s="40">
        <v>129</v>
      </c>
      <c r="B153" s="9" t="s">
        <v>185</v>
      </c>
      <c r="C153" s="5" t="s">
        <v>5</v>
      </c>
      <c r="D153" s="52">
        <v>120.94</v>
      </c>
      <c r="E153" s="39">
        <v>0.2</v>
      </c>
      <c r="F153" s="29">
        <f t="shared" si="21"/>
        <v>24.187999999999988</v>
      </c>
      <c r="G153" s="29">
        <f t="shared" si="22"/>
        <v>145.12799999999999</v>
      </c>
      <c r="H153" s="10"/>
    </row>
    <row r="154" spans="1:8" ht="26.25" x14ac:dyDescent="0.25">
      <c r="A154" s="40">
        <v>130</v>
      </c>
      <c r="B154" s="9" t="s">
        <v>190</v>
      </c>
      <c r="C154" s="5" t="s">
        <v>5</v>
      </c>
      <c r="D154" s="52">
        <v>178.7</v>
      </c>
      <c r="E154" s="39">
        <v>0.2</v>
      </c>
      <c r="F154" s="29">
        <f t="shared" si="21"/>
        <v>35.739999999999981</v>
      </c>
      <c r="G154" s="29">
        <f t="shared" si="22"/>
        <v>214.43999999999997</v>
      </c>
      <c r="H154" s="10"/>
    </row>
    <row r="155" spans="1:8" ht="26.25" x14ac:dyDescent="0.25">
      <c r="A155" s="40">
        <v>131</v>
      </c>
      <c r="B155" s="9" t="s">
        <v>189</v>
      </c>
      <c r="C155" s="5" t="s">
        <v>5</v>
      </c>
      <c r="D155" s="52">
        <v>178.7</v>
      </c>
      <c r="E155" s="39">
        <v>0.2</v>
      </c>
      <c r="F155" s="29">
        <f t="shared" si="21"/>
        <v>35.739999999999981</v>
      </c>
      <c r="G155" s="29">
        <f t="shared" si="22"/>
        <v>214.43999999999997</v>
      </c>
      <c r="H155" s="10"/>
    </row>
    <row r="156" spans="1:8" ht="26.25" x14ac:dyDescent="0.25">
      <c r="A156" s="40">
        <v>132</v>
      </c>
      <c r="B156" s="9" t="s">
        <v>191</v>
      </c>
      <c r="C156" s="5" t="s">
        <v>5</v>
      </c>
      <c r="D156" s="52">
        <v>186.46</v>
      </c>
      <c r="E156" s="39">
        <v>0.2</v>
      </c>
      <c r="F156" s="29">
        <f t="shared" si="21"/>
        <v>37.292000000000002</v>
      </c>
      <c r="G156" s="29">
        <f t="shared" si="22"/>
        <v>223.75200000000001</v>
      </c>
      <c r="H156" s="10"/>
    </row>
    <row r="157" spans="1:8" ht="26.25" x14ac:dyDescent="0.25">
      <c r="A157" s="40">
        <v>133</v>
      </c>
      <c r="B157" s="9" t="s">
        <v>192</v>
      </c>
      <c r="C157" s="5" t="s">
        <v>5</v>
      </c>
      <c r="D157" s="52">
        <v>186.46</v>
      </c>
      <c r="E157" s="39">
        <v>0.2</v>
      </c>
      <c r="F157" s="29">
        <f t="shared" si="21"/>
        <v>37.292000000000002</v>
      </c>
      <c r="G157" s="29">
        <f t="shared" si="22"/>
        <v>223.75200000000001</v>
      </c>
      <c r="H157" s="10"/>
    </row>
    <row r="158" spans="1:8" ht="26.25" x14ac:dyDescent="0.25">
      <c r="A158" s="40">
        <v>134</v>
      </c>
      <c r="B158" s="9" t="s">
        <v>193</v>
      </c>
      <c r="C158" s="5" t="s">
        <v>5</v>
      </c>
      <c r="D158" s="52">
        <v>213.77</v>
      </c>
      <c r="E158" s="39">
        <v>0.2</v>
      </c>
      <c r="F158" s="29">
        <f t="shared" si="21"/>
        <v>42.753999999999991</v>
      </c>
      <c r="G158" s="29">
        <f t="shared" si="22"/>
        <v>256.524</v>
      </c>
      <c r="H158" s="10"/>
    </row>
    <row r="159" spans="1:8" ht="26.25" x14ac:dyDescent="0.25">
      <c r="A159" s="40">
        <v>135</v>
      </c>
      <c r="B159" s="9" t="s">
        <v>194</v>
      </c>
      <c r="C159" s="5" t="s">
        <v>5</v>
      </c>
      <c r="D159" s="52">
        <v>213.77</v>
      </c>
      <c r="E159" s="39">
        <v>0.2</v>
      </c>
      <c r="F159" s="29">
        <f t="shared" si="21"/>
        <v>42.753999999999991</v>
      </c>
      <c r="G159" s="29">
        <f t="shared" si="22"/>
        <v>256.524</v>
      </c>
      <c r="H159" s="10"/>
    </row>
    <row r="160" spans="1:8" ht="26.25" x14ac:dyDescent="0.25">
      <c r="A160" s="40">
        <v>136</v>
      </c>
      <c r="B160" s="9" t="s">
        <v>195</v>
      </c>
      <c r="C160" s="5" t="s">
        <v>5</v>
      </c>
      <c r="D160" s="52">
        <v>276.05</v>
      </c>
      <c r="E160" s="39">
        <v>0.2</v>
      </c>
      <c r="F160" s="29">
        <f t="shared" si="21"/>
        <v>55.20999999999998</v>
      </c>
      <c r="G160" s="29">
        <f t="shared" si="22"/>
        <v>331.26</v>
      </c>
      <c r="H160" s="10"/>
    </row>
    <row r="161" spans="1:8" ht="26.25" x14ac:dyDescent="0.25">
      <c r="A161" s="40">
        <v>137</v>
      </c>
      <c r="B161" s="9" t="s">
        <v>196</v>
      </c>
      <c r="C161" s="5" t="s">
        <v>5</v>
      </c>
      <c r="D161" s="52">
        <v>276.05</v>
      </c>
      <c r="E161" s="39">
        <v>0.2</v>
      </c>
      <c r="F161" s="29">
        <f t="shared" si="21"/>
        <v>55.20999999999998</v>
      </c>
      <c r="G161" s="29">
        <f t="shared" si="22"/>
        <v>331.26</v>
      </c>
      <c r="H161" s="10"/>
    </row>
    <row r="162" spans="1:8" ht="26.25" x14ac:dyDescent="0.25">
      <c r="A162" s="40">
        <v>138</v>
      </c>
      <c r="B162" s="9" t="s">
        <v>197</v>
      </c>
      <c r="C162" s="5" t="s">
        <v>5</v>
      </c>
      <c r="D162" s="52">
        <v>558.53</v>
      </c>
      <c r="E162" s="39">
        <v>0.2</v>
      </c>
      <c r="F162" s="29">
        <f t="shared" si="21"/>
        <v>111.70600000000002</v>
      </c>
      <c r="G162" s="29">
        <f t="shared" si="22"/>
        <v>670.23599999999999</v>
      </c>
      <c r="H162" s="10"/>
    </row>
    <row r="163" spans="1:8" ht="26.25" x14ac:dyDescent="0.25">
      <c r="A163" s="40">
        <v>139</v>
      </c>
      <c r="B163" s="9" t="s">
        <v>198</v>
      </c>
      <c r="C163" s="5" t="s">
        <v>5</v>
      </c>
      <c r="D163" s="52">
        <v>558.53</v>
      </c>
      <c r="E163" s="39">
        <v>0.2</v>
      </c>
      <c r="F163" s="29">
        <f t="shared" si="21"/>
        <v>111.70600000000002</v>
      </c>
      <c r="G163" s="29">
        <f t="shared" si="22"/>
        <v>670.23599999999999</v>
      </c>
      <c r="H163" s="10"/>
    </row>
    <row r="165" spans="1:8" x14ac:dyDescent="0.25">
      <c r="A165" s="6">
        <v>140</v>
      </c>
      <c r="B165" s="7" t="s">
        <v>100</v>
      </c>
      <c r="C165" s="8" t="s">
        <v>5</v>
      </c>
      <c r="D165" s="54">
        <v>82.72</v>
      </c>
      <c r="E165" s="46">
        <v>0.2</v>
      </c>
      <c r="F165" s="42">
        <f t="shared" ref="F165:F175" si="25">G165-D165</f>
        <v>16.543999999999997</v>
      </c>
      <c r="G165" s="42">
        <f>D165*1.2</f>
        <v>99.263999999999996</v>
      </c>
      <c r="H165" s="10"/>
    </row>
    <row r="166" spans="1:8" x14ac:dyDescent="0.25">
      <c r="A166" s="6">
        <v>141</v>
      </c>
      <c r="B166" s="7" t="s">
        <v>127</v>
      </c>
      <c r="C166" s="8" t="s">
        <v>5</v>
      </c>
      <c r="D166" s="54">
        <v>117.5</v>
      </c>
      <c r="E166" s="46">
        <v>0.2</v>
      </c>
      <c r="F166" s="42">
        <f t="shared" si="25"/>
        <v>23.5</v>
      </c>
      <c r="G166" s="42">
        <f>D166*1.2</f>
        <v>141</v>
      </c>
      <c r="H166" s="10"/>
    </row>
    <row r="167" spans="1:8" x14ac:dyDescent="0.25">
      <c r="A167" s="6">
        <v>142</v>
      </c>
      <c r="B167" s="7" t="s">
        <v>128</v>
      </c>
      <c r="C167" s="8" t="s">
        <v>5</v>
      </c>
      <c r="D167" s="54">
        <v>119.59</v>
      </c>
      <c r="E167" s="46">
        <v>0.2</v>
      </c>
      <c r="F167" s="42">
        <f t="shared" si="25"/>
        <v>23.918000000000006</v>
      </c>
      <c r="G167" s="42">
        <f>D167*1.2</f>
        <v>143.50800000000001</v>
      </c>
      <c r="H167" s="10"/>
    </row>
    <row r="168" spans="1:8" x14ac:dyDescent="0.25">
      <c r="A168" s="6">
        <v>143</v>
      </c>
      <c r="B168" s="7" t="s">
        <v>129</v>
      </c>
      <c r="C168" s="8" t="s">
        <v>5</v>
      </c>
      <c r="D168" s="54">
        <v>121.68</v>
      </c>
      <c r="E168" s="46">
        <v>0.2</v>
      </c>
      <c r="F168" s="42">
        <f t="shared" si="25"/>
        <v>24.335999999999984</v>
      </c>
      <c r="G168" s="42">
        <f>D168*1.2</f>
        <v>146.01599999999999</v>
      </c>
      <c r="H168" s="10"/>
    </row>
    <row r="169" spans="1:8" x14ac:dyDescent="0.25">
      <c r="A169" s="6">
        <v>144</v>
      </c>
      <c r="B169" s="7" t="s">
        <v>130</v>
      </c>
      <c r="C169" s="8" t="s">
        <v>5</v>
      </c>
      <c r="D169" s="54">
        <v>154.03</v>
      </c>
      <c r="E169" s="46">
        <v>0.2</v>
      </c>
      <c r="F169" s="42">
        <f t="shared" si="25"/>
        <v>30.805999999999983</v>
      </c>
      <c r="G169" s="42">
        <f>D169*1.2</f>
        <v>184.83599999999998</v>
      </c>
      <c r="H169" s="10"/>
    </row>
    <row r="170" spans="1:8" x14ac:dyDescent="0.25">
      <c r="A170" s="6">
        <v>145</v>
      </c>
      <c r="B170" s="7" t="s">
        <v>131</v>
      </c>
      <c r="C170" s="8" t="s">
        <v>5</v>
      </c>
      <c r="D170" s="54">
        <v>166.94</v>
      </c>
      <c r="E170" s="46">
        <v>0.2</v>
      </c>
      <c r="F170" s="42">
        <f t="shared" si="25"/>
        <v>33.388000000000005</v>
      </c>
      <c r="G170" s="42">
        <f t="shared" ref="G170:G175" si="26">D170*1.2</f>
        <v>200.328</v>
      </c>
      <c r="H170" s="10"/>
    </row>
    <row r="171" spans="1:8" x14ac:dyDescent="0.25">
      <c r="A171" s="6">
        <v>146</v>
      </c>
      <c r="B171" s="7" t="s">
        <v>132</v>
      </c>
      <c r="C171" s="8" t="s">
        <v>5</v>
      </c>
      <c r="D171" s="54">
        <v>249.45</v>
      </c>
      <c r="E171" s="46">
        <v>0.2</v>
      </c>
      <c r="F171" s="42">
        <f t="shared" si="25"/>
        <v>49.889999999999986</v>
      </c>
      <c r="G171" s="42">
        <f t="shared" si="26"/>
        <v>299.33999999999997</v>
      </c>
      <c r="H171" s="10"/>
    </row>
    <row r="172" spans="1:8" x14ac:dyDescent="0.25">
      <c r="A172" s="6">
        <v>147</v>
      </c>
      <c r="B172" s="7" t="s">
        <v>133</v>
      </c>
      <c r="C172" s="8" t="s">
        <v>5</v>
      </c>
      <c r="D172" s="54">
        <v>254.46</v>
      </c>
      <c r="E172" s="46">
        <v>0.2</v>
      </c>
      <c r="F172" s="42">
        <f t="shared" si="25"/>
        <v>50.891999999999967</v>
      </c>
      <c r="G172" s="42">
        <f t="shared" si="26"/>
        <v>305.35199999999998</v>
      </c>
      <c r="H172" s="10"/>
    </row>
    <row r="173" spans="1:8" x14ac:dyDescent="0.25">
      <c r="A173" s="6">
        <v>148</v>
      </c>
      <c r="B173" s="7" t="s">
        <v>134</v>
      </c>
      <c r="C173" s="8" t="s">
        <v>5</v>
      </c>
      <c r="D173" s="54">
        <v>341.51</v>
      </c>
      <c r="E173" s="46">
        <v>0.2</v>
      </c>
      <c r="F173" s="42">
        <f t="shared" si="25"/>
        <v>68.301999999999964</v>
      </c>
      <c r="G173" s="42">
        <f t="shared" si="26"/>
        <v>409.81199999999995</v>
      </c>
      <c r="H173" s="10"/>
    </row>
    <row r="174" spans="1:8" x14ac:dyDescent="0.25">
      <c r="A174" s="6">
        <v>149</v>
      </c>
      <c r="B174" s="7" t="s">
        <v>135</v>
      </c>
      <c r="C174" s="8" t="s">
        <v>5</v>
      </c>
      <c r="D174" s="54">
        <v>399.54</v>
      </c>
      <c r="E174" s="46">
        <v>0.2</v>
      </c>
      <c r="F174" s="42">
        <f t="shared" si="25"/>
        <v>79.907999999999959</v>
      </c>
      <c r="G174" s="42">
        <f t="shared" si="26"/>
        <v>479.44799999999998</v>
      </c>
      <c r="H174" s="10"/>
    </row>
    <row r="175" spans="1:8" x14ac:dyDescent="0.25">
      <c r="A175" s="6">
        <v>150</v>
      </c>
      <c r="B175" s="7" t="s">
        <v>167</v>
      </c>
      <c r="C175" s="8" t="s">
        <v>5</v>
      </c>
      <c r="D175" s="54">
        <v>598.75</v>
      </c>
      <c r="E175" s="46">
        <v>0.2</v>
      </c>
      <c r="F175" s="42">
        <f t="shared" si="25"/>
        <v>119.75</v>
      </c>
      <c r="G175" s="42">
        <f t="shared" si="26"/>
        <v>718.5</v>
      </c>
      <c r="H175" s="10"/>
    </row>
    <row r="176" spans="1:8" x14ac:dyDescent="0.25">
      <c r="B176" s="10"/>
    </row>
    <row r="177" spans="1:8" x14ac:dyDescent="0.25">
      <c r="A177" s="6">
        <v>151</v>
      </c>
      <c r="B177" s="20" t="s">
        <v>139</v>
      </c>
      <c r="C177" s="8" t="s">
        <v>5</v>
      </c>
      <c r="D177" s="54">
        <v>44.91</v>
      </c>
      <c r="E177" s="46">
        <v>0.2</v>
      </c>
      <c r="F177" s="42">
        <f t="shared" ref="F177:F204" si="27">G177-D177</f>
        <v>8.9819999999999993</v>
      </c>
      <c r="G177" s="42">
        <f t="shared" ref="G177:G204" si="28">D177*1.2</f>
        <v>53.891999999999996</v>
      </c>
      <c r="H177" s="22"/>
    </row>
    <row r="178" spans="1:8" x14ac:dyDescent="0.25">
      <c r="A178" s="6">
        <v>152</v>
      </c>
      <c r="B178" s="20" t="s">
        <v>140</v>
      </c>
      <c r="C178" s="8" t="s">
        <v>5</v>
      </c>
      <c r="D178" s="54">
        <v>51.28</v>
      </c>
      <c r="E178" s="46">
        <v>0.2</v>
      </c>
      <c r="F178" s="42">
        <f t="shared" si="27"/>
        <v>10.256</v>
      </c>
      <c r="G178" s="42">
        <f t="shared" si="28"/>
        <v>61.536000000000001</v>
      </c>
      <c r="H178" s="10"/>
    </row>
    <row r="179" spans="1:8" x14ac:dyDescent="0.25">
      <c r="A179" s="6">
        <v>153</v>
      </c>
      <c r="B179" s="20" t="s">
        <v>141</v>
      </c>
      <c r="C179" s="8" t="s">
        <v>5</v>
      </c>
      <c r="D179" s="54">
        <v>55.56</v>
      </c>
      <c r="E179" s="46">
        <v>0.2</v>
      </c>
      <c r="F179" s="42">
        <f t="shared" si="27"/>
        <v>11.111999999999995</v>
      </c>
      <c r="G179" s="42">
        <f t="shared" si="28"/>
        <v>66.671999999999997</v>
      </c>
      <c r="H179" s="10"/>
    </row>
    <row r="180" spans="1:8" x14ac:dyDescent="0.25">
      <c r="A180" s="6">
        <v>154</v>
      </c>
      <c r="B180" s="20" t="s">
        <v>142</v>
      </c>
      <c r="C180" s="8" t="s">
        <v>5</v>
      </c>
      <c r="D180" s="54">
        <v>56.26</v>
      </c>
      <c r="E180" s="46">
        <v>0.2</v>
      </c>
      <c r="F180" s="42">
        <f t="shared" si="27"/>
        <v>11.252000000000002</v>
      </c>
      <c r="G180" s="42">
        <f t="shared" si="28"/>
        <v>67.512</v>
      </c>
      <c r="H180" s="10"/>
    </row>
    <row r="181" spans="1:8" x14ac:dyDescent="0.25">
      <c r="A181" s="6">
        <v>155</v>
      </c>
      <c r="B181" s="20" t="s">
        <v>143</v>
      </c>
      <c r="C181" s="8" t="s">
        <v>5</v>
      </c>
      <c r="D181" s="54">
        <f>60.27</f>
        <v>60.27</v>
      </c>
      <c r="E181" s="46">
        <v>0.2</v>
      </c>
      <c r="F181" s="42">
        <f t="shared" si="27"/>
        <v>12.053999999999995</v>
      </c>
      <c r="G181" s="42">
        <f t="shared" si="28"/>
        <v>72.323999999999998</v>
      </c>
      <c r="H181" s="10"/>
    </row>
    <row r="182" spans="1:8" x14ac:dyDescent="0.25">
      <c r="A182" s="6">
        <v>156</v>
      </c>
      <c r="B182" s="20" t="s">
        <v>144</v>
      </c>
      <c r="C182" s="8" t="s">
        <v>5</v>
      </c>
      <c r="D182" s="54">
        <f>62.93</f>
        <v>62.93</v>
      </c>
      <c r="E182" s="46">
        <v>0.2</v>
      </c>
      <c r="F182" s="42">
        <f t="shared" si="27"/>
        <v>12.585999999999991</v>
      </c>
      <c r="G182" s="42">
        <f t="shared" si="28"/>
        <v>75.515999999999991</v>
      </c>
      <c r="H182" s="10"/>
    </row>
    <row r="183" spans="1:8" x14ac:dyDescent="0.25">
      <c r="A183" s="6">
        <v>157</v>
      </c>
      <c r="B183" s="20" t="s">
        <v>145</v>
      </c>
      <c r="C183" s="8" t="s">
        <v>5</v>
      </c>
      <c r="D183" s="54">
        <f>68.64</f>
        <v>68.64</v>
      </c>
      <c r="E183" s="46">
        <v>0.2</v>
      </c>
      <c r="F183" s="42">
        <f t="shared" si="27"/>
        <v>13.727999999999994</v>
      </c>
      <c r="G183" s="42">
        <f t="shared" si="28"/>
        <v>82.367999999999995</v>
      </c>
      <c r="H183" s="10"/>
    </row>
    <row r="184" spans="1:8" x14ac:dyDescent="0.25">
      <c r="A184" s="6">
        <v>158</v>
      </c>
      <c r="B184" s="20" t="s">
        <v>146</v>
      </c>
      <c r="C184" s="8" t="s">
        <v>5</v>
      </c>
      <c r="D184" s="54">
        <f>71.13</f>
        <v>71.13</v>
      </c>
      <c r="E184" s="46">
        <v>0.2</v>
      </c>
      <c r="F184" s="42">
        <f t="shared" si="27"/>
        <v>14.225999999999999</v>
      </c>
      <c r="G184" s="42">
        <f t="shared" si="28"/>
        <v>85.355999999999995</v>
      </c>
      <c r="H184" s="10"/>
    </row>
    <row r="185" spans="1:8" x14ac:dyDescent="0.25">
      <c r="A185" s="6">
        <v>159</v>
      </c>
      <c r="B185" s="20" t="s">
        <v>147</v>
      </c>
      <c r="C185" s="8" t="s">
        <v>5</v>
      </c>
      <c r="D185" s="54">
        <f>76.97</f>
        <v>76.97</v>
      </c>
      <c r="E185" s="46">
        <v>0.2</v>
      </c>
      <c r="F185" s="42">
        <f t="shared" si="27"/>
        <v>15.393999999999991</v>
      </c>
      <c r="G185" s="42">
        <f t="shared" si="28"/>
        <v>92.36399999999999</v>
      </c>
      <c r="H185" s="10"/>
    </row>
    <row r="186" spans="1:8" x14ac:dyDescent="0.25">
      <c r="A186" s="6">
        <v>160</v>
      </c>
      <c r="B186" s="20" t="s">
        <v>148</v>
      </c>
      <c r="C186" s="8" t="s">
        <v>5</v>
      </c>
      <c r="D186" s="54">
        <v>82.68</v>
      </c>
      <c r="E186" s="46">
        <v>0.2</v>
      </c>
      <c r="F186" s="42">
        <f t="shared" si="27"/>
        <v>16.536000000000001</v>
      </c>
      <c r="G186" s="42">
        <f t="shared" si="28"/>
        <v>99.216000000000008</v>
      </c>
      <c r="H186" s="10"/>
    </row>
    <row r="187" spans="1:8" x14ac:dyDescent="0.25">
      <c r="A187" s="6">
        <v>161</v>
      </c>
      <c r="B187" s="20" t="s">
        <v>149</v>
      </c>
      <c r="C187" s="8" t="s">
        <v>5</v>
      </c>
      <c r="D187" s="54">
        <v>95.78</v>
      </c>
      <c r="E187" s="46">
        <v>0.2</v>
      </c>
      <c r="F187" s="42">
        <f t="shared" si="27"/>
        <v>19.155999999999992</v>
      </c>
      <c r="G187" s="42">
        <f t="shared" si="28"/>
        <v>114.93599999999999</v>
      </c>
      <c r="H187" s="10"/>
    </row>
    <row r="188" spans="1:8" x14ac:dyDescent="0.25">
      <c r="A188" s="6">
        <v>162</v>
      </c>
      <c r="B188" s="20" t="s">
        <v>150</v>
      </c>
      <c r="C188" s="8" t="s">
        <v>5</v>
      </c>
      <c r="D188" s="54">
        <v>101.92</v>
      </c>
      <c r="E188" s="46">
        <v>0.2</v>
      </c>
      <c r="F188" s="42">
        <f t="shared" si="27"/>
        <v>20.384</v>
      </c>
      <c r="G188" s="42">
        <f t="shared" si="28"/>
        <v>122.304</v>
      </c>
      <c r="H188" s="10"/>
    </row>
    <row r="189" spans="1:8" x14ac:dyDescent="0.25">
      <c r="A189" s="6">
        <v>163</v>
      </c>
      <c r="B189" s="20" t="s">
        <v>151</v>
      </c>
      <c r="C189" s="8" t="s">
        <v>5</v>
      </c>
      <c r="D189" s="54">
        <v>107.53</v>
      </c>
      <c r="E189" s="46">
        <v>0.2</v>
      </c>
      <c r="F189" s="42">
        <f t="shared" si="27"/>
        <v>21.506</v>
      </c>
      <c r="G189" s="42">
        <f t="shared" si="28"/>
        <v>129.036</v>
      </c>
      <c r="H189" s="10"/>
    </row>
    <row r="190" spans="1:8" x14ac:dyDescent="0.25">
      <c r="A190" s="6">
        <v>164</v>
      </c>
      <c r="B190" s="20" t="s">
        <v>152</v>
      </c>
      <c r="C190" s="8" t="s">
        <v>5</v>
      </c>
      <c r="D190" s="54">
        <v>110.37</v>
      </c>
      <c r="E190" s="46">
        <v>0.2</v>
      </c>
      <c r="F190" s="42">
        <f t="shared" si="27"/>
        <v>22.073999999999984</v>
      </c>
      <c r="G190" s="42">
        <f t="shared" si="28"/>
        <v>132.44399999999999</v>
      </c>
      <c r="H190" s="10"/>
    </row>
    <row r="191" spans="1:8" x14ac:dyDescent="0.25">
      <c r="A191" s="6">
        <v>165</v>
      </c>
      <c r="B191" s="20" t="s">
        <v>153</v>
      </c>
      <c r="C191" s="8" t="s">
        <v>5</v>
      </c>
      <c r="D191" s="54">
        <v>116.81</v>
      </c>
      <c r="E191" s="46">
        <v>0.2</v>
      </c>
      <c r="F191" s="42">
        <f t="shared" si="27"/>
        <v>23.361999999999995</v>
      </c>
      <c r="G191" s="42">
        <f t="shared" si="28"/>
        <v>140.172</v>
      </c>
      <c r="H191" s="10"/>
    </row>
    <row r="192" spans="1:8" x14ac:dyDescent="0.25">
      <c r="A192" s="6">
        <v>166</v>
      </c>
      <c r="B192" s="20" t="s">
        <v>154</v>
      </c>
      <c r="C192" s="8" t="s">
        <v>5</v>
      </c>
      <c r="D192" s="54">
        <v>124.56</v>
      </c>
      <c r="E192" s="46">
        <v>0.2</v>
      </c>
      <c r="F192" s="42">
        <f t="shared" si="27"/>
        <v>24.912000000000006</v>
      </c>
      <c r="G192" s="42">
        <f t="shared" si="28"/>
        <v>149.47200000000001</v>
      </c>
      <c r="H192" s="10"/>
    </row>
    <row r="193" spans="1:8" x14ac:dyDescent="0.25">
      <c r="A193" s="6">
        <v>167</v>
      </c>
      <c r="B193" s="20" t="s">
        <v>155</v>
      </c>
      <c r="C193" s="8" t="s">
        <v>5</v>
      </c>
      <c r="D193" s="54">
        <f>136.79</f>
        <v>136.79</v>
      </c>
      <c r="E193" s="46">
        <v>0.2</v>
      </c>
      <c r="F193" s="42">
        <f t="shared" si="27"/>
        <v>27.358000000000004</v>
      </c>
      <c r="G193" s="42">
        <f t="shared" si="28"/>
        <v>164.148</v>
      </c>
      <c r="H193" s="10"/>
    </row>
    <row r="194" spans="1:8" x14ac:dyDescent="0.25">
      <c r="A194" s="6">
        <v>168</v>
      </c>
      <c r="B194" s="20" t="s">
        <v>156</v>
      </c>
      <c r="C194" s="8" t="s">
        <v>5</v>
      </c>
      <c r="D194" s="54">
        <v>132.13999999999999</v>
      </c>
      <c r="E194" s="46">
        <v>0.2</v>
      </c>
      <c r="F194" s="42">
        <f t="shared" si="27"/>
        <v>26.427999999999997</v>
      </c>
      <c r="G194" s="42">
        <f t="shared" si="28"/>
        <v>158.56799999999998</v>
      </c>
      <c r="H194" s="10"/>
    </row>
    <row r="195" spans="1:8" x14ac:dyDescent="0.25">
      <c r="A195" s="6">
        <v>169</v>
      </c>
      <c r="B195" s="20" t="s">
        <v>157</v>
      </c>
      <c r="C195" s="8" t="s">
        <v>5</v>
      </c>
      <c r="D195" s="54">
        <f>191.21</f>
        <v>191.21</v>
      </c>
      <c r="E195" s="46">
        <v>0.2</v>
      </c>
      <c r="F195" s="42">
        <f t="shared" si="27"/>
        <v>38.24199999999999</v>
      </c>
      <c r="G195" s="42">
        <f t="shared" si="28"/>
        <v>229.452</v>
      </c>
      <c r="H195" s="10"/>
    </row>
    <row r="196" spans="1:8" x14ac:dyDescent="0.25">
      <c r="A196" s="6">
        <v>170</v>
      </c>
      <c r="B196" s="20" t="s">
        <v>158</v>
      </c>
      <c r="C196" s="8" t="s">
        <v>5</v>
      </c>
      <c r="D196" s="54">
        <v>145.61000000000001</v>
      </c>
      <c r="E196" s="46">
        <v>0.2</v>
      </c>
      <c r="F196" s="42">
        <f t="shared" si="27"/>
        <v>29.121999999999986</v>
      </c>
      <c r="G196" s="42">
        <f t="shared" si="28"/>
        <v>174.732</v>
      </c>
      <c r="H196" s="10"/>
    </row>
    <row r="197" spans="1:8" x14ac:dyDescent="0.25">
      <c r="A197" s="6">
        <v>171</v>
      </c>
      <c r="B197" s="20" t="s">
        <v>159</v>
      </c>
      <c r="C197" s="8" t="s">
        <v>5</v>
      </c>
      <c r="D197" s="54">
        <v>165.63</v>
      </c>
      <c r="E197" s="46">
        <v>0.2</v>
      </c>
      <c r="F197" s="42">
        <f t="shared" si="27"/>
        <v>33.126000000000005</v>
      </c>
      <c r="G197" s="42">
        <f t="shared" si="28"/>
        <v>198.756</v>
      </c>
      <c r="H197" s="10"/>
    </row>
    <row r="198" spans="1:8" x14ac:dyDescent="0.25">
      <c r="A198" s="6">
        <v>172</v>
      </c>
      <c r="B198" s="20" t="s">
        <v>160</v>
      </c>
      <c r="C198" s="8" t="s">
        <v>5</v>
      </c>
      <c r="D198" s="54">
        <v>167.94</v>
      </c>
      <c r="E198" s="46">
        <v>0.2</v>
      </c>
      <c r="F198" s="42">
        <f t="shared" si="27"/>
        <v>33.587999999999994</v>
      </c>
      <c r="G198" s="42">
        <f t="shared" si="28"/>
        <v>201.52799999999999</v>
      </c>
      <c r="H198" s="10"/>
    </row>
    <row r="199" spans="1:8" x14ac:dyDescent="0.25">
      <c r="A199" s="6">
        <v>173</v>
      </c>
      <c r="B199" s="20" t="s">
        <v>161</v>
      </c>
      <c r="C199" s="8" t="s">
        <v>5</v>
      </c>
      <c r="D199" s="54">
        <v>201.01</v>
      </c>
      <c r="E199" s="46">
        <v>0.2</v>
      </c>
      <c r="F199" s="42">
        <f t="shared" si="27"/>
        <v>40.201999999999998</v>
      </c>
      <c r="G199" s="42">
        <f t="shared" si="28"/>
        <v>241.21199999999999</v>
      </c>
      <c r="H199" s="10"/>
    </row>
    <row r="200" spans="1:8" x14ac:dyDescent="0.25">
      <c r="A200" s="6">
        <v>174</v>
      </c>
      <c r="B200" s="20" t="s">
        <v>162</v>
      </c>
      <c r="C200" s="8" t="s">
        <v>5</v>
      </c>
      <c r="D200" s="54">
        <v>207.15</v>
      </c>
      <c r="E200" s="46">
        <v>0.2</v>
      </c>
      <c r="F200" s="42">
        <f t="shared" si="27"/>
        <v>41.429999999999978</v>
      </c>
      <c r="G200" s="42">
        <f t="shared" si="28"/>
        <v>248.57999999999998</v>
      </c>
      <c r="H200" s="10"/>
    </row>
    <row r="201" spans="1:8" x14ac:dyDescent="0.25">
      <c r="A201" s="6">
        <v>175</v>
      </c>
      <c r="B201" s="20" t="s">
        <v>163</v>
      </c>
      <c r="C201" s="8" t="s">
        <v>5</v>
      </c>
      <c r="D201" s="54">
        <v>215.95</v>
      </c>
      <c r="E201" s="46">
        <v>0.2</v>
      </c>
      <c r="F201" s="42">
        <f t="shared" si="27"/>
        <v>43.19</v>
      </c>
      <c r="G201" s="42">
        <f t="shared" si="28"/>
        <v>259.14</v>
      </c>
      <c r="H201" s="10"/>
    </row>
    <row r="202" spans="1:8" x14ac:dyDescent="0.25">
      <c r="A202" s="6">
        <v>176</v>
      </c>
      <c r="B202" s="20" t="s">
        <v>164</v>
      </c>
      <c r="C202" s="8" t="s">
        <v>5</v>
      </c>
      <c r="D202" s="54">
        <v>231.51</v>
      </c>
      <c r="E202" s="46">
        <v>0.2</v>
      </c>
      <c r="F202" s="42">
        <f t="shared" si="27"/>
        <v>46.301999999999964</v>
      </c>
      <c r="G202" s="42">
        <f t="shared" si="28"/>
        <v>277.81199999999995</v>
      </c>
      <c r="H202" s="10"/>
    </row>
    <row r="203" spans="1:8" x14ac:dyDescent="0.25">
      <c r="A203" s="6">
        <v>177</v>
      </c>
      <c r="B203" s="20" t="s">
        <v>165</v>
      </c>
      <c r="C203" s="8" t="s">
        <v>5</v>
      </c>
      <c r="D203" s="54">
        <v>241.62</v>
      </c>
      <c r="E203" s="46">
        <v>0.2</v>
      </c>
      <c r="F203" s="42">
        <f t="shared" si="27"/>
        <v>48.324000000000012</v>
      </c>
      <c r="G203" s="42">
        <f t="shared" si="28"/>
        <v>289.94400000000002</v>
      </c>
      <c r="H203" s="10"/>
    </row>
    <row r="204" spans="1:8" x14ac:dyDescent="0.25">
      <c r="A204" s="6">
        <v>178</v>
      </c>
      <c r="B204" s="20" t="s">
        <v>166</v>
      </c>
      <c r="C204" s="8" t="s">
        <v>5</v>
      </c>
      <c r="D204" s="54">
        <v>259.26</v>
      </c>
      <c r="E204" s="46">
        <v>0.2</v>
      </c>
      <c r="F204" s="42">
        <f t="shared" si="27"/>
        <v>51.851999999999975</v>
      </c>
      <c r="G204" s="42">
        <f t="shared" si="28"/>
        <v>311.11199999999997</v>
      </c>
      <c r="H204" s="10"/>
    </row>
    <row r="205" spans="1:8" x14ac:dyDescent="0.25">
      <c r="A205" s="24"/>
      <c r="B205" s="33"/>
      <c r="D205" s="53"/>
    </row>
    <row r="206" spans="1:8" x14ac:dyDescent="0.25">
      <c r="A206" s="13">
        <v>179</v>
      </c>
      <c r="B206" s="11" t="s">
        <v>124</v>
      </c>
      <c r="C206" s="12" t="s">
        <v>121</v>
      </c>
      <c r="D206" s="31"/>
      <c r="E206" s="47">
        <v>0.2</v>
      </c>
      <c r="F206" s="42">
        <f t="shared" ref="F206:F212" si="29">G206-D206</f>
        <v>0</v>
      </c>
      <c r="G206" s="42">
        <f t="shared" ref="G206:G212" si="30">D206*1.2</f>
        <v>0</v>
      </c>
    </row>
    <row r="207" spans="1:8" x14ac:dyDescent="0.25">
      <c r="A207" s="13">
        <v>180</v>
      </c>
      <c r="B207" s="11" t="s">
        <v>125</v>
      </c>
      <c r="C207" s="12" t="s">
        <v>121</v>
      </c>
      <c r="D207" s="31"/>
      <c r="E207" s="47">
        <v>0.2</v>
      </c>
      <c r="F207" s="42">
        <f t="shared" si="29"/>
        <v>0</v>
      </c>
      <c r="G207" s="42">
        <f t="shared" si="30"/>
        <v>0</v>
      </c>
    </row>
    <row r="208" spans="1:8" x14ac:dyDescent="0.25">
      <c r="A208" s="13">
        <v>181</v>
      </c>
      <c r="B208" s="11" t="s">
        <v>126</v>
      </c>
      <c r="C208" s="12" t="s">
        <v>121</v>
      </c>
      <c r="D208" s="31"/>
      <c r="E208" s="47">
        <v>0.2</v>
      </c>
      <c r="F208" s="42">
        <f t="shared" si="29"/>
        <v>0</v>
      </c>
      <c r="G208" s="42">
        <f t="shared" si="30"/>
        <v>0</v>
      </c>
    </row>
    <row r="209" spans="1:8" x14ac:dyDescent="0.25">
      <c r="A209" s="13">
        <v>182</v>
      </c>
      <c r="B209" s="11" t="s">
        <v>170</v>
      </c>
      <c r="C209" s="12" t="s">
        <v>121</v>
      </c>
      <c r="D209" s="31"/>
      <c r="E209" s="47">
        <v>0.2</v>
      </c>
      <c r="F209" s="42">
        <f t="shared" si="29"/>
        <v>0</v>
      </c>
      <c r="G209" s="42">
        <f t="shared" si="30"/>
        <v>0</v>
      </c>
    </row>
    <row r="210" spans="1:8" x14ac:dyDescent="0.25">
      <c r="A210" s="13">
        <v>183</v>
      </c>
      <c r="B210" s="25" t="s">
        <v>168</v>
      </c>
      <c r="C210" s="12" t="s">
        <v>121</v>
      </c>
      <c r="D210" s="31"/>
      <c r="E210" s="47">
        <v>0.2</v>
      </c>
      <c r="F210" s="42">
        <f t="shared" si="29"/>
        <v>0</v>
      </c>
      <c r="G210" s="42">
        <f t="shared" si="30"/>
        <v>0</v>
      </c>
    </row>
    <row r="211" spans="1:8" x14ac:dyDescent="0.25">
      <c r="A211" s="13">
        <v>184</v>
      </c>
      <c r="B211" s="25" t="s">
        <v>169</v>
      </c>
      <c r="C211" s="12" t="s">
        <v>121</v>
      </c>
      <c r="D211" s="31"/>
      <c r="E211" s="47">
        <v>0.2</v>
      </c>
      <c r="F211" s="42">
        <f t="shared" si="29"/>
        <v>0</v>
      </c>
      <c r="G211" s="42">
        <f t="shared" si="30"/>
        <v>0</v>
      </c>
    </row>
    <row r="212" spans="1:8" x14ac:dyDescent="0.25">
      <c r="A212" s="13">
        <v>185</v>
      </c>
      <c r="B212" s="11" t="s">
        <v>123</v>
      </c>
      <c r="C212" s="12" t="s">
        <v>121</v>
      </c>
      <c r="D212" s="31"/>
      <c r="E212" s="47">
        <v>0.2</v>
      </c>
      <c r="F212" s="42">
        <f t="shared" si="29"/>
        <v>0</v>
      </c>
      <c r="G212" s="42">
        <f t="shared" si="30"/>
        <v>0</v>
      </c>
    </row>
    <row r="213" spans="1:8" x14ac:dyDescent="0.25">
      <c r="A213" s="15"/>
      <c r="B213" s="16"/>
      <c r="C213" s="17"/>
      <c r="D213" s="15"/>
      <c r="E213" s="15"/>
      <c r="F213" s="15"/>
      <c r="G213" s="15"/>
      <c r="H213" s="16"/>
    </row>
    <row r="214" spans="1:8" ht="15.75" x14ac:dyDescent="0.25">
      <c r="A214" s="10"/>
      <c r="B214" s="36" t="s">
        <v>203</v>
      </c>
      <c r="C214" s="10"/>
      <c r="D214" s="30" t="s">
        <v>204</v>
      </c>
      <c r="H214" s="10"/>
    </row>
    <row r="215" spans="1:8" x14ac:dyDescent="0.25">
      <c r="A215" s="15"/>
      <c r="B215" s="16"/>
      <c r="C215" s="17"/>
      <c r="D215" s="15"/>
      <c r="E215" s="15"/>
      <c r="F215" s="15"/>
      <c r="G215" s="15"/>
      <c r="H215" s="16"/>
    </row>
    <row r="216" spans="1:8" ht="20.25" customHeight="1" x14ac:dyDescent="0.25">
      <c r="A216" s="10"/>
      <c r="B216" s="36" t="s">
        <v>199</v>
      </c>
      <c r="C216" s="10"/>
      <c r="D216" s="30" t="s">
        <v>200</v>
      </c>
      <c r="E216" s="30"/>
      <c r="H216" s="10"/>
    </row>
    <row r="217" spans="1:8" ht="16.5" customHeight="1" x14ac:dyDescent="0.25">
      <c r="A217" s="1"/>
      <c r="B217" s="14"/>
      <c r="C217" s="1"/>
      <c r="H217" s="1"/>
    </row>
    <row r="218" spans="1:8" ht="17.25" customHeight="1" x14ac:dyDescent="0.25">
      <c r="A218" s="1"/>
      <c r="B218" s="14" t="s">
        <v>205</v>
      </c>
      <c r="C218" s="1"/>
      <c r="D218" s="30" t="s">
        <v>206</v>
      </c>
      <c r="E218" s="30"/>
      <c r="H218" s="1"/>
    </row>
    <row r="220" spans="1:8" ht="15.75" x14ac:dyDescent="0.25">
      <c r="A220" s="10"/>
      <c r="B220" s="14" t="s">
        <v>208</v>
      </c>
      <c r="C220" s="1"/>
      <c r="D220" s="30" t="s">
        <v>209</v>
      </c>
    </row>
    <row r="221" spans="1:8" x14ac:dyDescent="0.25">
      <c r="A221" s="10"/>
    </row>
    <row r="222" spans="1:8" x14ac:dyDescent="0.25">
      <c r="A222" s="10"/>
    </row>
    <row r="223" spans="1:8" x14ac:dyDescent="0.25">
      <c r="A223" s="10"/>
    </row>
    <row r="224" spans="1:8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</sheetData>
  <mergeCells count="3">
    <mergeCell ref="B9:G9"/>
    <mergeCell ref="B10:F10"/>
    <mergeCell ref="B11:G11"/>
  </mergeCells>
  <pageMargins left="0.70866141732283472" right="0.39370078740157483" top="0.39370078740157483" bottom="0.31496062992125984" header="0.31496062992125984" footer="0.31496062992125984"/>
  <pageSetup paperSize="9" scale="64" orientation="portrait" horizontalDpi="180" verticalDpi="180" r:id="rId1"/>
  <rowBreaks count="2" manualBreakCount="2">
    <brk id="148" max="7" man="1"/>
    <brk id="2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2023-11-02T09:17:19Z</dcterms:modified>
</cp:coreProperties>
</file>